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trlProps/ctrlProp2.xml" ContentType="application/vnd.ms-excel.controlpropertie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1" documentId="13_ncr:1_{8DBFDF54-47AD-4977-9FA5-E373F071FED2}" xr6:coauthVersionLast="47" xr6:coauthVersionMax="47" xr10:uidLastSave="{6EB4C350-05A4-4EEC-B3A2-F9B0AEDEE06E}"/>
  <bookViews>
    <workbookView xWindow="-4230" yWindow="-21720" windowWidth="38640" windowHeight="21120" tabRatio="588" xr2:uid="{00000000-000D-0000-FFFF-FFFF00000000}"/>
  </bookViews>
  <sheets>
    <sheet name="Buvidal Project Plan " sheetId="36" r:id="rId1"/>
    <sheet name="Lessons learned from HMP Holme " sheetId="38" state="hidden" r:id="rId2"/>
    <sheet name="Spectrum CIC evaluation" sheetId="40" state="hidden" r:id="rId3"/>
    <sheet name="Buvidal Project Plan - GANTT" sheetId="26" state="hidden" r:id="rId4"/>
    <sheet name="Feedback Sheet" sheetId="37" state="hidden" r:id="rId5"/>
    <sheet name="Project worksheet (blank)" sheetId="34" state="hidden" r:id="rId6"/>
    <sheet name="workdays" sheetId="14" state="hidden" r:id="rId7"/>
    <sheet name="dropdowns" sheetId="18" state="hidden" r:id="rId8"/>
  </sheets>
  <externalReferences>
    <externalReference r:id="rId9"/>
  </externalReferences>
  <definedNames>
    <definedName name="_xlnm.Print_Titles" localSheetId="3">'Buvidal Project Plan - GANTT'!$5:$8</definedName>
    <definedName name="_xlnm.Print_Titles" localSheetId="5">'Project worksheet (blank)'!$5:$8</definedName>
    <definedName name="Project_Start" localSheetId="3">'Buvidal Project Plan - GANTT'!$G$4</definedName>
    <definedName name="Project_Start" localSheetId="5">'Project worksheet (blank)'!$E$4</definedName>
    <definedName name="Project_Start" localSheetId="6">[1]Gantt!$F$3</definedName>
    <definedName name="Project_Start">#REF!</definedName>
    <definedName name="Scrolling_Increment" localSheetId="3">'Buvidal Project Plan - GANTT'!$G$5</definedName>
    <definedName name="Scrolling_Increment" localSheetId="5">'Project worksheet (blank)'!$E$5</definedName>
    <definedName name="Scrolling_Increment" localSheetId="6">[1]Gantt!$F$4</definedName>
    <definedName name="Scrolling_Increment">#REF!</definedName>
    <definedName name="Today" localSheetId="3">TODAY()</definedName>
    <definedName name="Today" localSheetId="5">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6" l="1"/>
  <c r="J6" i="26" s="1"/>
  <c r="E4" i="34"/>
  <c r="H6" i="34" s="1"/>
  <c r="H11" i="34" s="1"/>
  <c r="C15" i="14"/>
  <c r="C14" i="14"/>
  <c r="C13" i="14"/>
  <c r="C12" i="14"/>
  <c r="C11" i="14"/>
  <c r="C10" i="14"/>
  <c r="C9" i="14"/>
  <c r="C8" i="14"/>
  <c r="C7" i="14"/>
  <c r="C6" i="14"/>
  <c r="C5" i="14"/>
  <c r="C4" i="14"/>
  <c r="J8" i="26" l="1"/>
  <c r="J10" i="26"/>
  <c r="J5" i="26"/>
  <c r="J21" i="26"/>
  <c r="J17" i="26"/>
  <c r="J32" i="26"/>
  <c r="H5" i="34"/>
  <c r="H18" i="34"/>
  <c r="H12" i="34"/>
  <c r="H24" i="34"/>
  <c r="H16" i="34"/>
  <c r="H21" i="34"/>
  <c r="H13" i="34"/>
  <c r="H20" i="34"/>
  <c r="H14" i="34"/>
  <c r="I6" i="34"/>
  <c r="H15" i="34"/>
  <c r="H8" i="34"/>
  <c r="H23" i="34"/>
  <c r="H22" i="34"/>
  <c r="H19" i="34"/>
  <c r="H10" i="34"/>
  <c r="H17" i="34"/>
  <c r="K6" i="26"/>
  <c r="J19" i="26"/>
  <c r="J23" i="26"/>
  <c r="J22" i="26"/>
  <c r="J18" i="26"/>
  <c r="K32" i="26" l="1"/>
  <c r="K10" i="26"/>
  <c r="K17" i="26"/>
  <c r="L6" i="26"/>
  <c r="K22" i="26"/>
  <c r="K21" i="26"/>
  <c r="K19" i="26"/>
  <c r="K18" i="26"/>
  <c r="K8" i="26"/>
  <c r="K23" i="26"/>
  <c r="I19" i="34"/>
  <c r="I12" i="34"/>
  <c r="I18" i="34"/>
  <c r="I8" i="34"/>
  <c r="I16" i="34"/>
  <c r="I23" i="34"/>
  <c r="I14" i="34"/>
  <c r="I22" i="34"/>
  <c r="I13" i="34"/>
  <c r="I10" i="34"/>
  <c r="J6" i="34"/>
  <c r="I11" i="34"/>
  <c r="I15" i="34"/>
  <c r="I24" i="34"/>
  <c r="I21" i="34"/>
  <c r="I20" i="34"/>
  <c r="I17" i="34"/>
  <c r="L19" i="26" l="1"/>
  <c r="L10" i="26"/>
  <c r="L32" i="26"/>
  <c r="L8" i="26"/>
  <c r="L17" i="26"/>
  <c r="L21" i="26"/>
  <c r="M6" i="26"/>
  <c r="L23" i="26"/>
  <c r="L22" i="26"/>
  <c r="L18" i="26"/>
  <c r="J13" i="34"/>
  <c r="J19" i="34"/>
  <c r="J11" i="34"/>
  <c r="K6" i="34"/>
  <c r="J8" i="34"/>
  <c r="J22" i="34"/>
  <c r="J21" i="34"/>
  <c r="J24" i="34"/>
  <c r="J18" i="34"/>
  <c r="J20" i="34"/>
  <c r="J17" i="34"/>
  <c r="J12" i="34"/>
  <c r="J10" i="34"/>
  <c r="J23" i="34"/>
  <c r="J16" i="34"/>
  <c r="J14" i="34"/>
  <c r="J15" i="34"/>
  <c r="M22" i="26" l="1"/>
  <c r="M8" i="26"/>
  <c r="M32" i="26"/>
  <c r="N6" i="26"/>
  <c r="M10" i="26"/>
  <c r="M17" i="26"/>
  <c r="M19" i="26"/>
  <c r="M23" i="26"/>
  <c r="M18" i="26"/>
  <c r="M21" i="26"/>
  <c r="K17" i="34"/>
  <c r="K12" i="34"/>
  <c r="K24" i="34"/>
  <c r="K11" i="34"/>
  <c r="K16" i="34"/>
  <c r="K23" i="34"/>
  <c r="L6" i="34"/>
  <c r="K15" i="34"/>
  <c r="K21" i="34"/>
  <c r="K8" i="34"/>
  <c r="K13" i="34"/>
  <c r="K19" i="34"/>
  <c r="K18" i="34"/>
  <c r="K22" i="34"/>
  <c r="K14" i="34"/>
  <c r="K20" i="34"/>
  <c r="K10" i="34"/>
  <c r="N10" i="26" l="1"/>
  <c r="O6" i="26"/>
  <c r="N23" i="26"/>
  <c r="N21" i="26"/>
  <c r="N19" i="26"/>
  <c r="N32" i="26"/>
  <c r="N22" i="26"/>
  <c r="N18" i="26"/>
  <c r="N8" i="26"/>
  <c r="N17" i="26"/>
  <c r="L21" i="34"/>
  <c r="L13" i="34"/>
  <c r="L18" i="34"/>
  <c r="L11" i="34"/>
  <c r="L16" i="34"/>
  <c r="L23" i="34"/>
  <c r="L14" i="34"/>
  <c r="L22" i="34"/>
  <c r="L10" i="34"/>
  <c r="L20" i="34"/>
  <c r="L19" i="34"/>
  <c r="L17" i="34"/>
  <c r="L24" i="34"/>
  <c r="L15" i="34"/>
  <c r="M6" i="34"/>
  <c r="L12" i="34"/>
  <c r="L8" i="34"/>
  <c r="O19" i="26" l="1"/>
  <c r="O8" i="26"/>
  <c r="O23" i="26"/>
  <c r="O21" i="26"/>
  <c r="O18" i="26"/>
  <c r="O17" i="26"/>
  <c r="O10" i="26"/>
  <c r="P6" i="26"/>
  <c r="O32" i="26"/>
  <c r="O22" i="26"/>
  <c r="M24" i="34"/>
  <c r="M16" i="34"/>
  <c r="N6" i="34"/>
  <c r="M18" i="34"/>
  <c r="M8" i="34"/>
  <c r="M15" i="34"/>
  <c r="M22" i="34"/>
  <c r="M13" i="34"/>
  <c r="M21" i="34"/>
  <c r="M12" i="34"/>
  <c r="M11" i="34"/>
  <c r="M10" i="34"/>
  <c r="M20" i="34"/>
  <c r="M19" i="34"/>
  <c r="M17" i="34"/>
  <c r="M14" i="34"/>
  <c r="M23" i="34"/>
  <c r="P21" i="26" l="1"/>
  <c r="P10" i="26"/>
  <c r="Q6" i="26"/>
  <c r="P19" i="26"/>
  <c r="P32" i="26"/>
  <c r="P17" i="26"/>
  <c r="P18" i="26"/>
  <c r="P23" i="26"/>
  <c r="P22" i="26"/>
  <c r="P8" i="26"/>
  <c r="N8" i="34"/>
  <c r="N14" i="34"/>
  <c r="N19" i="34"/>
  <c r="O6" i="34"/>
  <c r="N23" i="34"/>
  <c r="N17" i="34"/>
  <c r="N12" i="34"/>
  <c r="N21" i="34"/>
  <c r="N11" i="34"/>
  <c r="N24" i="34"/>
  <c r="N10" i="34"/>
  <c r="N20" i="34"/>
  <c r="N16" i="34"/>
  <c r="N15" i="34"/>
  <c r="N13" i="34"/>
  <c r="N22" i="34"/>
  <c r="N18" i="34"/>
  <c r="O24" i="34" l="1"/>
  <c r="O18" i="34"/>
  <c r="O12" i="34"/>
  <c r="O19" i="34"/>
  <c r="O20" i="34"/>
  <c r="O22" i="34"/>
  <c r="O16" i="34"/>
  <c r="O5" i="34"/>
  <c r="O21" i="34"/>
  <c r="O15" i="34"/>
  <c r="P6" i="34"/>
  <c r="O23" i="34"/>
  <c r="O10" i="34"/>
  <c r="O13" i="34"/>
  <c r="O14" i="34"/>
  <c r="O11" i="34"/>
  <c r="O8" i="34"/>
  <c r="O17" i="34"/>
  <c r="Q5" i="26"/>
  <c r="Q32" i="26"/>
  <c r="Q23" i="26"/>
  <c r="Q18" i="26"/>
  <c r="Q10" i="26"/>
  <c r="Q22" i="26"/>
  <c r="R6" i="26"/>
  <c r="Q8" i="26"/>
  <c r="Q21" i="26"/>
  <c r="Q19" i="26"/>
  <c r="Q17" i="26"/>
  <c r="P20" i="34" l="1"/>
  <c r="P23" i="34"/>
  <c r="P12" i="34"/>
  <c r="P16" i="34"/>
  <c r="P17" i="34"/>
  <c r="P18" i="34"/>
  <c r="P14" i="34"/>
  <c r="P15" i="34"/>
  <c r="P21" i="34"/>
  <c r="Q6" i="34"/>
  <c r="P13" i="34"/>
  <c r="P24" i="34"/>
  <c r="P8" i="34"/>
  <c r="P19" i="34"/>
  <c r="P10" i="34"/>
  <c r="P11" i="34"/>
  <c r="P22" i="34"/>
  <c r="R17" i="26"/>
  <c r="R18" i="26"/>
  <c r="R8" i="26"/>
  <c r="R23" i="26"/>
  <c r="R21" i="26"/>
  <c r="R22" i="26"/>
  <c r="R10" i="26"/>
  <c r="R19" i="26"/>
  <c r="S6" i="26"/>
  <c r="R32" i="26"/>
  <c r="S17" i="26" l="1"/>
  <c r="T6" i="26"/>
  <c r="S23" i="26"/>
  <c r="S21" i="26"/>
  <c r="S19" i="26"/>
  <c r="S18" i="26"/>
  <c r="S8" i="26"/>
  <c r="S10" i="26"/>
  <c r="S32" i="26"/>
  <c r="S22" i="26"/>
  <c r="Q22" i="34"/>
  <c r="Q14" i="34"/>
  <c r="Q18" i="34"/>
  <c r="Q10" i="34"/>
  <c r="Q16" i="34"/>
  <c r="Q23" i="34"/>
  <c r="Q13" i="34"/>
  <c r="Q21" i="34"/>
  <c r="Q8" i="34"/>
  <c r="Q11" i="34"/>
  <c r="R6" i="34"/>
  <c r="Q12" i="34"/>
  <c r="Q17" i="34"/>
  <c r="Q15" i="34"/>
  <c r="Q24" i="34"/>
  <c r="Q19" i="34"/>
  <c r="Q20" i="34"/>
  <c r="R8" i="34" l="1"/>
  <c r="R16" i="34"/>
  <c r="R10" i="34"/>
  <c r="S6" i="34"/>
  <c r="R22" i="34"/>
  <c r="R21" i="34"/>
  <c r="R19" i="34"/>
  <c r="R15" i="34"/>
  <c r="R18" i="34"/>
  <c r="R23" i="34"/>
  <c r="R12" i="34"/>
  <c r="R11" i="34"/>
  <c r="R13" i="34"/>
  <c r="R24" i="34"/>
  <c r="R20" i="34"/>
  <c r="R17" i="34"/>
  <c r="R14" i="34"/>
  <c r="T17" i="26"/>
  <c r="T10" i="26"/>
  <c r="T32" i="26"/>
  <c r="T21" i="26"/>
  <c r="T8" i="26"/>
  <c r="T18" i="26"/>
  <c r="T23" i="26"/>
  <c r="U6" i="26"/>
  <c r="T22" i="26"/>
  <c r="T19" i="26"/>
  <c r="U18" i="26" l="1"/>
  <c r="V6" i="26"/>
  <c r="U19" i="26"/>
  <c r="U21" i="26"/>
  <c r="U32" i="26"/>
  <c r="U23" i="26"/>
  <c r="U10" i="26"/>
  <c r="U8" i="26"/>
  <c r="U22" i="26"/>
  <c r="U17" i="26"/>
  <c r="S15" i="34"/>
  <c r="S10" i="34"/>
  <c r="S18" i="34"/>
  <c r="S13" i="34"/>
  <c r="S19" i="34"/>
  <c r="S22" i="34"/>
  <c r="S16" i="34"/>
  <c r="S14" i="34"/>
  <c r="S23" i="34"/>
  <c r="S12" i="34"/>
  <c r="S8" i="34"/>
  <c r="S20" i="34"/>
  <c r="S11" i="34"/>
  <c r="S24" i="34"/>
  <c r="S21" i="34"/>
  <c r="T6" i="34"/>
  <c r="S17" i="34"/>
  <c r="T23" i="34" l="1"/>
  <c r="T15" i="34"/>
  <c r="T17" i="34"/>
  <c r="T8" i="34"/>
  <c r="T24" i="34"/>
  <c r="T14" i="34"/>
  <c r="T21" i="34"/>
  <c r="T11" i="34"/>
  <c r="T20" i="34"/>
  <c r="U6" i="34"/>
  <c r="T19" i="34"/>
  <c r="T18" i="34"/>
  <c r="T16" i="34"/>
  <c r="T10" i="34"/>
  <c r="T22" i="34"/>
  <c r="T12" i="34"/>
  <c r="T13" i="34"/>
  <c r="V18" i="26"/>
  <c r="V32" i="26"/>
  <c r="V8" i="26"/>
  <c r="V22" i="26"/>
  <c r="V19" i="26"/>
  <c r="V17" i="26"/>
  <c r="V23" i="26"/>
  <c r="V21" i="26"/>
  <c r="V10" i="26"/>
  <c r="W6" i="26"/>
  <c r="W23" i="26" l="1"/>
  <c r="X6" i="26"/>
  <c r="W8" i="26"/>
  <c r="W22" i="26"/>
  <c r="W19" i="26"/>
  <c r="W18" i="26"/>
  <c r="W17" i="26"/>
  <c r="W10" i="26"/>
  <c r="W32" i="26"/>
  <c r="W21" i="26"/>
  <c r="U18" i="34"/>
  <c r="U11" i="34"/>
  <c r="U16" i="34"/>
  <c r="U23" i="34"/>
  <c r="U14" i="34"/>
  <c r="U21" i="34"/>
  <c r="V6" i="34"/>
  <c r="U20" i="34"/>
  <c r="U12" i="34"/>
  <c r="U10" i="34"/>
  <c r="U8" i="34"/>
  <c r="U24" i="34"/>
  <c r="U22" i="34"/>
  <c r="U19" i="34"/>
  <c r="U17" i="34"/>
  <c r="U13" i="34"/>
  <c r="U15" i="34"/>
  <c r="X21" i="26" l="1"/>
  <c r="X22" i="26"/>
  <c r="X5" i="26"/>
  <c r="X23" i="26"/>
  <c r="X10" i="26"/>
  <c r="X32" i="26"/>
  <c r="X19" i="26"/>
  <c r="X18" i="26"/>
  <c r="X17" i="26"/>
  <c r="X8" i="26"/>
  <c r="Y6" i="26"/>
  <c r="V11" i="34"/>
  <c r="V15" i="34"/>
  <c r="V20" i="34"/>
  <c r="V17" i="34"/>
  <c r="V16" i="34"/>
  <c r="V22" i="34"/>
  <c r="V10" i="34"/>
  <c r="V14" i="34"/>
  <c r="V8" i="34"/>
  <c r="V23" i="34"/>
  <c r="V21" i="34"/>
  <c r="V13" i="34"/>
  <c r="W6" i="34"/>
  <c r="V24" i="34"/>
  <c r="V12" i="34"/>
  <c r="V18" i="34"/>
  <c r="V5" i="34"/>
  <c r="V19" i="34"/>
  <c r="W15" i="34" l="1"/>
  <c r="X6" i="34"/>
  <c r="W10" i="34"/>
  <c r="W13" i="34"/>
  <c r="W12" i="34"/>
  <c r="W17" i="34"/>
  <c r="W16" i="34"/>
  <c r="W14" i="34"/>
  <c r="W8" i="34"/>
  <c r="W24" i="34"/>
  <c r="W11" i="34"/>
  <c r="W21" i="34"/>
  <c r="W18" i="34"/>
  <c r="W23" i="34"/>
  <c r="W22" i="34"/>
  <c r="W19" i="34"/>
  <c r="W20" i="34"/>
  <c r="Y8" i="26"/>
  <c r="Y18" i="26"/>
  <c r="Y10" i="26"/>
  <c r="Y17" i="26"/>
  <c r="Y22" i="26"/>
  <c r="Y21" i="26"/>
  <c r="Z6" i="26"/>
  <c r="Y19" i="26"/>
  <c r="Y23" i="26"/>
  <c r="Y32" i="26"/>
  <c r="Z22" i="26" l="1"/>
  <c r="Z32" i="26"/>
  <c r="Z23" i="26"/>
  <c r="Z8" i="26"/>
  <c r="AA6" i="26"/>
  <c r="Z18" i="26"/>
  <c r="Z10" i="26"/>
  <c r="Z17" i="26"/>
  <c r="Z19" i="26"/>
  <c r="Z21" i="26"/>
  <c r="X22" i="34"/>
  <c r="Y6" i="34"/>
  <c r="X20" i="34"/>
  <c r="X11" i="34"/>
  <c r="X18" i="34"/>
  <c r="X8" i="34"/>
  <c r="X15" i="34"/>
  <c r="X17" i="34"/>
  <c r="X14" i="34"/>
  <c r="X21" i="34"/>
  <c r="X10" i="34"/>
  <c r="X19" i="34"/>
  <c r="X16" i="34"/>
  <c r="X23" i="34"/>
  <c r="X24" i="34"/>
  <c r="X12" i="34"/>
  <c r="X13" i="34"/>
  <c r="AA19" i="26" l="1"/>
  <c r="AA32" i="26"/>
  <c r="AB6" i="26"/>
  <c r="AA22" i="26"/>
  <c r="AA18" i="26"/>
  <c r="AA17" i="26"/>
  <c r="AA10" i="26"/>
  <c r="AA8" i="26"/>
  <c r="AA21" i="26"/>
  <c r="AA23" i="26"/>
  <c r="Y24" i="34"/>
  <c r="Y16" i="34"/>
  <c r="Y8" i="34"/>
  <c r="Y17" i="34"/>
  <c r="Y23" i="34"/>
  <c r="Y14" i="34"/>
  <c r="Y21" i="34"/>
  <c r="Z6" i="34"/>
  <c r="Y20" i="34"/>
  <c r="Y10" i="34"/>
  <c r="Y12" i="34"/>
  <c r="Y11" i="34"/>
  <c r="Y22" i="34"/>
  <c r="Y19" i="34"/>
  <c r="Y18" i="34"/>
  <c r="Y15" i="34"/>
  <c r="Y13" i="34"/>
  <c r="AB19" i="26" l="1"/>
  <c r="AB10" i="26"/>
  <c r="AB21" i="26"/>
  <c r="AB23" i="26"/>
  <c r="AB8" i="26"/>
  <c r="AB22" i="26"/>
  <c r="AB18" i="26"/>
  <c r="AB32" i="26"/>
  <c r="AC6" i="26"/>
  <c r="AB17" i="26"/>
  <c r="Z11" i="34"/>
  <c r="Z13" i="34"/>
  <c r="Z22" i="34"/>
  <c r="Z15" i="34"/>
  <c r="Z16" i="34"/>
  <c r="Z19" i="34"/>
  <c r="Z17" i="34"/>
  <c r="Z12" i="34"/>
  <c r="AA6" i="34"/>
  <c r="Z10" i="34"/>
  <c r="Z8" i="34"/>
  <c r="Z18" i="34"/>
  <c r="Z23" i="34"/>
  <c r="Z20" i="34"/>
  <c r="Z24" i="34"/>
  <c r="Z21" i="34"/>
  <c r="Z14" i="34"/>
  <c r="AA24" i="34" l="1"/>
  <c r="AA11" i="34"/>
  <c r="AA12" i="34"/>
  <c r="AA17" i="34"/>
  <c r="AB6" i="34"/>
  <c r="AA23" i="34"/>
  <c r="AA18" i="34"/>
  <c r="AA8" i="34"/>
  <c r="AA10" i="34"/>
  <c r="AA22" i="34"/>
  <c r="AA14" i="34"/>
  <c r="AA20" i="34"/>
  <c r="AA16" i="34"/>
  <c r="AA19" i="34"/>
  <c r="AA15" i="34"/>
  <c r="AA13" i="34"/>
  <c r="AA21" i="34"/>
  <c r="AC21" i="26"/>
  <c r="AC23" i="26"/>
  <c r="AC22" i="26"/>
  <c r="AC8" i="26"/>
  <c r="AC18" i="26"/>
  <c r="AC10" i="26"/>
  <c r="AD6" i="26"/>
  <c r="AC19" i="26"/>
  <c r="AC17" i="26"/>
  <c r="AC32" i="26"/>
  <c r="AD22" i="26" l="1"/>
  <c r="AD32" i="26"/>
  <c r="AD8" i="26"/>
  <c r="AD21" i="26"/>
  <c r="AD18" i="26"/>
  <c r="AD17" i="26"/>
  <c r="AD23" i="26"/>
  <c r="AD19" i="26"/>
  <c r="AD10" i="26"/>
  <c r="AE6" i="26"/>
  <c r="AB17" i="34"/>
  <c r="AB10" i="34"/>
  <c r="AB24" i="34"/>
  <c r="AB15" i="34"/>
  <c r="AB22" i="34"/>
  <c r="AB13" i="34"/>
  <c r="AB20" i="34"/>
  <c r="AB12" i="34"/>
  <c r="AB19" i="34"/>
  <c r="AB8" i="34"/>
  <c r="AB18" i="34"/>
  <c r="AB16" i="34"/>
  <c r="AB14" i="34"/>
  <c r="AB23" i="34"/>
  <c r="AB21" i="34"/>
  <c r="AC6" i="34"/>
  <c r="AB11" i="34"/>
  <c r="AC20" i="34" l="1"/>
  <c r="AD6" i="34"/>
  <c r="AC24" i="34"/>
  <c r="AC15" i="34"/>
  <c r="AC22" i="34"/>
  <c r="AC13" i="34"/>
  <c r="AC19" i="34"/>
  <c r="AC11" i="34"/>
  <c r="AC18" i="34"/>
  <c r="AC10" i="34"/>
  <c r="AC8" i="34"/>
  <c r="AC5" i="34"/>
  <c r="AC23" i="34"/>
  <c r="AC17" i="34"/>
  <c r="AC16" i="34"/>
  <c r="AC14" i="34"/>
  <c r="AC12" i="34"/>
  <c r="AC21" i="34"/>
  <c r="AE8" i="26"/>
  <c r="AE23" i="26"/>
  <c r="AF6" i="26"/>
  <c r="AE21" i="26"/>
  <c r="AE18" i="26"/>
  <c r="AE17" i="26"/>
  <c r="AE5" i="26"/>
  <c r="AE10" i="26"/>
  <c r="AE32" i="26"/>
  <c r="AE22" i="26"/>
  <c r="AE19" i="26"/>
  <c r="AF22" i="26" l="1"/>
  <c r="AF23" i="26"/>
  <c r="AF8" i="26"/>
  <c r="AF18" i="26"/>
  <c r="AF21" i="26"/>
  <c r="AG6" i="26"/>
  <c r="AF17" i="26"/>
  <c r="AF19" i="26"/>
  <c r="AF10" i="26"/>
  <c r="AF32" i="26"/>
  <c r="AD17" i="34"/>
  <c r="AD13" i="34"/>
  <c r="AE6" i="34"/>
  <c r="AD19" i="34"/>
  <c r="AD11" i="34"/>
  <c r="AD16" i="34"/>
  <c r="AD8" i="34"/>
  <c r="AD23" i="34"/>
  <c r="AD22" i="34"/>
  <c r="AD24" i="34"/>
  <c r="AD14" i="34"/>
  <c r="AD21" i="34"/>
  <c r="AD15" i="34"/>
  <c r="AD10" i="34"/>
  <c r="AD20" i="34"/>
  <c r="AD18" i="34"/>
  <c r="AD12" i="34"/>
  <c r="AG18" i="26" l="1"/>
  <c r="AG17" i="26"/>
  <c r="AG10" i="26"/>
  <c r="AG32" i="26"/>
  <c r="AH6" i="26"/>
  <c r="AG22" i="26"/>
  <c r="AG19" i="26"/>
  <c r="AG23" i="26"/>
  <c r="AG8" i="26"/>
  <c r="AG21" i="26"/>
  <c r="AE23" i="34"/>
  <c r="AE21" i="34"/>
  <c r="AE13" i="34"/>
  <c r="AE14" i="34"/>
  <c r="AE24" i="34"/>
  <c r="AE18" i="34"/>
  <c r="AE17" i="34"/>
  <c r="AE8" i="34"/>
  <c r="AE10" i="34"/>
  <c r="AE15" i="34"/>
  <c r="AE12" i="34"/>
  <c r="AE22" i="34"/>
  <c r="AF6" i="34"/>
  <c r="AE16" i="34"/>
  <c r="AE11" i="34"/>
  <c r="AE20" i="34"/>
  <c r="AE19" i="34"/>
  <c r="AF24" i="34" l="1"/>
  <c r="AF21" i="34"/>
  <c r="AF13" i="34"/>
  <c r="AF16" i="34"/>
  <c r="AF10" i="34"/>
  <c r="AF15" i="34"/>
  <c r="AF14" i="34"/>
  <c r="AG6" i="34"/>
  <c r="AF22" i="34"/>
  <c r="AF20" i="34"/>
  <c r="AF11" i="34"/>
  <c r="AF17" i="34"/>
  <c r="AF18" i="34"/>
  <c r="AF12" i="34"/>
  <c r="AF8" i="34"/>
  <c r="AF23" i="34"/>
  <c r="AF19" i="34"/>
  <c r="AH18" i="26"/>
  <c r="AH19" i="26"/>
  <c r="AH8" i="26"/>
  <c r="AH21" i="26"/>
  <c r="AH32" i="26"/>
  <c r="AH10" i="26"/>
  <c r="AH22" i="26"/>
  <c r="AI6" i="26"/>
  <c r="AH17" i="26"/>
  <c r="AH23" i="26"/>
  <c r="AG18" i="34" l="1"/>
  <c r="AG24" i="34"/>
  <c r="AG15" i="34"/>
  <c r="AG22" i="34"/>
  <c r="AG13" i="34"/>
  <c r="AG20" i="34"/>
  <c r="AG11" i="34"/>
  <c r="AG19" i="34"/>
  <c r="AG12" i="34"/>
  <c r="AG10" i="34"/>
  <c r="AG8" i="34"/>
  <c r="AG23" i="34"/>
  <c r="AG14" i="34"/>
  <c r="AH6" i="34"/>
  <c r="AG21" i="34"/>
  <c r="AG16" i="34"/>
  <c r="AG17" i="34"/>
  <c r="AI18" i="26"/>
  <c r="AI10" i="26"/>
  <c r="AI22" i="26"/>
  <c r="AI32" i="26"/>
  <c r="AI23" i="26"/>
  <c r="AJ6" i="26"/>
  <c r="AI21" i="26"/>
  <c r="AI19" i="26"/>
  <c r="AI8" i="26"/>
  <c r="AI17" i="26"/>
  <c r="AJ17" i="26" l="1"/>
  <c r="AJ21" i="26"/>
  <c r="AK6" i="26"/>
  <c r="AJ8" i="26"/>
  <c r="AJ18" i="26"/>
  <c r="AJ23" i="26"/>
  <c r="AJ10" i="26"/>
  <c r="AJ32" i="26"/>
  <c r="AJ19" i="26"/>
  <c r="AJ22" i="26"/>
  <c r="AH11" i="34"/>
  <c r="AH15" i="34"/>
  <c r="AH24" i="34"/>
  <c r="AH8" i="34"/>
  <c r="AH23" i="34"/>
  <c r="AH13" i="34"/>
  <c r="AH18" i="34"/>
  <c r="AH21" i="34"/>
  <c r="AH19" i="34"/>
  <c r="AH20" i="34"/>
  <c r="AH12" i="34"/>
  <c r="AI6" i="34"/>
  <c r="AH17" i="34"/>
  <c r="AH14" i="34"/>
  <c r="AH22" i="34"/>
  <c r="AH10" i="34"/>
  <c r="AH16" i="34"/>
  <c r="AI17" i="34" l="1"/>
  <c r="AI15" i="34"/>
  <c r="AI16" i="34"/>
  <c r="AI21" i="34"/>
  <c r="AI24" i="34"/>
  <c r="AI23" i="34"/>
  <c r="AI13" i="34"/>
  <c r="AJ6" i="34"/>
  <c r="AI18" i="34"/>
  <c r="AI19" i="34"/>
  <c r="AI20" i="34"/>
  <c r="AI11" i="34"/>
  <c r="AI10" i="34"/>
  <c r="AI14" i="34"/>
  <c r="AI22" i="34"/>
  <c r="AI12" i="34"/>
  <c r="AI8" i="34"/>
  <c r="AK10" i="26"/>
  <c r="AK8" i="26"/>
  <c r="AK32" i="26"/>
  <c r="AK18" i="26"/>
  <c r="AK19" i="26"/>
  <c r="AK22" i="26"/>
  <c r="AL6" i="26"/>
  <c r="AK23" i="26"/>
  <c r="AK21" i="26"/>
  <c r="AK17" i="26"/>
  <c r="AL21" i="26" l="1"/>
  <c r="AL19" i="26"/>
  <c r="AL18" i="26"/>
  <c r="AL22" i="26"/>
  <c r="AL17" i="26"/>
  <c r="AL10" i="26"/>
  <c r="AL8" i="26"/>
  <c r="AM6" i="26"/>
  <c r="AL5" i="26"/>
  <c r="AL32" i="26"/>
  <c r="AL23" i="26"/>
  <c r="AJ24" i="34"/>
  <c r="AJ16" i="34"/>
  <c r="AJ19" i="34"/>
  <c r="AJ17" i="34"/>
  <c r="AJ11" i="34"/>
  <c r="AJ15" i="34"/>
  <c r="AJ12" i="34"/>
  <c r="AJ14" i="34"/>
  <c r="AJ13" i="34"/>
  <c r="AK6" i="34"/>
  <c r="AJ5" i="34"/>
  <c r="AJ23" i="34"/>
  <c r="AJ10" i="34"/>
  <c r="AJ22" i="34"/>
  <c r="AJ8" i="34"/>
  <c r="AJ21" i="34"/>
  <c r="AJ18" i="34"/>
  <c r="AJ20" i="34"/>
  <c r="AM10" i="26" l="1"/>
  <c r="AM32" i="26"/>
  <c r="AM8" i="26"/>
  <c r="AM23" i="26"/>
  <c r="AN6" i="26"/>
  <c r="AM22" i="26"/>
  <c r="AM21" i="26"/>
  <c r="AM19" i="26"/>
  <c r="AM18" i="26"/>
  <c r="AM17" i="26"/>
  <c r="AK20" i="34"/>
  <c r="AL6" i="34"/>
  <c r="AK19" i="34"/>
  <c r="AK12" i="34"/>
  <c r="AK18" i="34"/>
  <c r="AK11" i="34"/>
  <c r="AK16" i="34"/>
  <c r="AK15" i="34"/>
  <c r="AK14" i="34"/>
  <c r="AK24" i="34"/>
  <c r="AK13" i="34"/>
  <c r="AK23" i="34"/>
  <c r="AK10" i="34"/>
  <c r="AK22" i="34"/>
  <c r="AK8" i="34"/>
  <c r="AK21" i="34"/>
  <c r="AK17" i="34"/>
  <c r="AO6" i="26" l="1"/>
  <c r="AN17" i="26"/>
  <c r="AN18" i="26"/>
  <c r="AN32" i="26"/>
  <c r="AN21" i="26"/>
  <c r="AN22" i="26"/>
  <c r="AN23" i="26"/>
  <c r="AN8" i="26"/>
  <c r="AN10" i="26"/>
  <c r="AN19" i="26"/>
  <c r="AL18" i="34"/>
  <c r="AL14" i="34"/>
  <c r="AL20" i="34"/>
  <c r="AL12" i="34"/>
  <c r="AL24" i="34"/>
  <c r="AL11" i="34"/>
  <c r="AL17" i="34"/>
  <c r="AL23" i="34"/>
  <c r="AL15" i="34"/>
  <c r="AL22" i="34"/>
  <c r="AL13" i="34"/>
  <c r="AL21" i="34"/>
  <c r="AL19" i="34"/>
  <c r="AM6" i="34"/>
  <c r="AL16" i="34"/>
  <c r="AL8" i="34"/>
  <c r="AL10" i="34"/>
  <c r="AM13" i="34" l="1"/>
  <c r="AN6" i="34"/>
  <c r="AM10" i="34"/>
  <c r="AM24" i="34"/>
  <c r="AM14" i="34"/>
  <c r="AM16" i="34"/>
  <c r="AM19" i="34"/>
  <c r="AM17" i="34"/>
  <c r="AM18" i="34"/>
  <c r="AM21" i="34"/>
  <c r="AM12" i="34"/>
  <c r="AM23" i="34"/>
  <c r="AM22" i="34"/>
  <c r="AM15" i="34"/>
  <c r="AM20" i="34"/>
  <c r="AM11" i="34"/>
  <c r="AM8" i="34"/>
  <c r="AO19" i="26"/>
  <c r="AO22" i="26"/>
  <c r="AO10" i="26"/>
  <c r="AO8" i="26"/>
  <c r="AO21" i="26"/>
  <c r="AO18" i="26"/>
  <c r="AO17" i="26"/>
  <c r="AO23" i="26"/>
  <c r="AP6" i="26"/>
  <c r="AO32" i="26"/>
  <c r="AQ6" i="26" l="1"/>
  <c r="AP32" i="26"/>
  <c r="AP19" i="26"/>
  <c r="AP18" i="26"/>
  <c r="AP10" i="26"/>
  <c r="AP8" i="26"/>
  <c r="AP23" i="26"/>
  <c r="AP17" i="26"/>
  <c r="AP22" i="26"/>
  <c r="AP21" i="26"/>
  <c r="AN24" i="34"/>
  <c r="AN19" i="34"/>
  <c r="AN16" i="34"/>
  <c r="AN15" i="34"/>
  <c r="AN21" i="34"/>
  <c r="AN11" i="34"/>
  <c r="AN17" i="34"/>
  <c r="AN10" i="34"/>
  <c r="AN22" i="34"/>
  <c r="AN13" i="34"/>
  <c r="AN14" i="34"/>
  <c r="AN12" i="34"/>
  <c r="AN18" i="34"/>
  <c r="AN8" i="34"/>
  <c r="AO6" i="34"/>
  <c r="AN23" i="34"/>
  <c r="AN20" i="34"/>
  <c r="AO17" i="34" l="1"/>
  <c r="AO11" i="34"/>
  <c r="AO24" i="34"/>
  <c r="AO16" i="34"/>
  <c r="AO10" i="34"/>
  <c r="AO23" i="34"/>
  <c r="AO15" i="34"/>
  <c r="AO22" i="34"/>
  <c r="AO12" i="34"/>
  <c r="AO21" i="34"/>
  <c r="AO8" i="34"/>
  <c r="AO20" i="34"/>
  <c r="AO19" i="34"/>
  <c r="AO18" i="34"/>
  <c r="AO14" i="34"/>
  <c r="AO13" i="34"/>
  <c r="AP6" i="34"/>
  <c r="AQ21" i="26"/>
  <c r="AQ19" i="26"/>
  <c r="AQ18" i="26"/>
  <c r="AR6" i="26"/>
  <c r="AQ8" i="26"/>
  <c r="AQ32" i="26"/>
  <c r="AQ23" i="26"/>
  <c r="AQ22" i="26"/>
  <c r="AQ17" i="26"/>
  <c r="AQ10" i="26"/>
  <c r="AS6" i="26" l="1"/>
  <c r="AR23" i="26"/>
  <c r="AR19" i="26"/>
  <c r="AR17" i="26"/>
  <c r="AR8" i="26"/>
  <c r="AR21" i="26"/>
  <c r="AR10" i="26"/>
  <c r="AR22" i="26"/>
  <c r="AR18" i="26"/>
  <c r="AR32" i="26"/>
  <c r="AP13" i="34"/>
  <c r="AP23" i="34"/>
  <c r="AP12" i="34"/>
  <c r="AP16" i="34"/>
  <c r="AP11" i="34"/>
  <c r="AP24" i="34"/>
  <c r="AP17" i="34"/>
  <c r="AP18" i="34"/>
  <c r="AP22" i="34"/>
  <c r="AQ6" i="34"/>
  <c r="AP14" i="34"/>
  <c r="AP20" i="34"/>
  <c r="AP21" i="34"/>
  <c r="AP10" i="34"/>
  <c r="AP8" i="34"/>
  <c r="AP19" i="34"/>
  <c r="AP15" i="34"/>
  <c r="AQ14" i="34" l="1"/>
  <c r="AQ23" i="34"/>
  <c r="AQ17" i="34"/>
  <c r="AQ19" i="34"/>
  <c r="AQ16" i="34"/>
  <c r="AQ18" i="34"/>
  <c r="AQ24" i="34"/>
  <c r="AQ20" i="34"/>
  <c r="AQ10" i="34"/>
  <c r="AQ22" i="34"/>
  <c r="AQ13" i="34"/>
  <c r="AQ8" i="34"/>
  <c r="AQ12" i="34"/>
  <c r="AQ5" i="34"/>
  <c r="AQ21" i="34"/>
  <c r="AQ15" i="34"/>
  <c r="AQ11" i="34"/>
  <c r="AR6" i="34"/>
  <c r="AS10" i="26"/>
  <c r="AS8" i="26"/>
  <c r="AS5" i="26"/>
  <c r="AS21" i="26"/>
  <c r="AS22" i="26"/>
  <c r="AS19" i="26"/>
  <c r="AS17" i="26"/>
  <c r="AT6" i="26"/>
  <c r="AS32" i="26"/>
  <c r="AS18" i="26"/>
  <c r="AS23" i="26"/>
  <c r="AT32" i="26" l="1"/>
  <c r="AT8" i="26"/>
  <c r="AT23" i="26"/>
  <c r="AU6" i="26"/>
  <c r="AT22" i="26"/>
  <c r="AT21" i="26"/>
  <c r="AT19" i="26"/>
  <c r="AT18" i="26"/>
  <c r="AT17" i="26"/>
  <c r="AT10" i="26"/>
  <c r="AR19" i="34"/>
  <c r="AR11" i="34"/>
  <c r="AR18" i="34"/>
  <c r="AR10" i="34"/>
  <c r="AR17" i="34"/>
  <c r="AR12" i="34"/>
  <c r="AR15" i="34"/>
  <c r="AR14" i="34"/>
  <c r="AR24" i="34"/>
  <c r="AR13" i="34"/>
  <c r="AR23" i="34"/>
  <c r="AS6" i="34"/>
  <c r="AR22" i="34"/>
  <c r="AR8" i="34"/>
  <c r="AR21" i="34"/>
  <c r="AR20" i="34"/>
  <c r="AR16" i="34"/>
  <c r="AS23" i="34" l="1"/>
  <c r="AS15" i="34"/>
  <c r="AS22" i="34"/>
  <c r="AS14" i="34"/>
  <c r="AS21" i="34"/>
  <c r="AS13" i="34"/>
  <c r="AS18" i="34"/>
  <c r="AS17" i="34"/>
  <c r="AS16" i="34"/>
  <c r="AT6" i="34"/>
  <c r="AS12" i="34"/>
  <c r="AS24" i="34"/>
  <c r="AS11" i="34"/>
  <c r="AS20" i="34"/>
  <c r="AS19" i="34"/>
  <c r="AS10" i="34"/>
  <c r="AS8" i="34"/>
  <c r="AU18" i="26"/>
  <c r="AU17" i="26"/>
  <c r="AU8" i="26"/>
  <c r="AU23" i="26"/>
  <c r="AU22" i="26"/>
  <c r="AU21" i="26"/>
  <c r="AU19" i="26"/>
  <c r="AU10" i="26"/>
  <c r="AV6" i="26"/>
  <c r="AU32" i="26"/>
  <c r="AV32" i="26" l="1"/>
  <c r="AV21" i="26"/>
  <c r="AV10" i="26"/>
  <c r="AV18" i="26"/>
  <c r="AV22" i="26"/>
  <c r="AW6" i="26"/>
  <c r="AV8" i="26"/>
  <c r="AV19" i="26"/>
  <c r="AV23" i="26"/>
  <c r="AV17" i="26"/>
  <c r="AT16" i="34"/>
  <c r="AT13" i="34"/>
  <c r="AT23" i="34"/>
  <c r="AT21" i="34"/>
  <c r="AT19" i="34"/>
  <c r="AT15" i="34"/>
  <c r="AT17" i="34"/>
  <c r="AT8" i="34"/>
  <c r="AT24" i="34"/>
  <c r="AT18" i="34"/>
  <c r="AT14" i="34"/>
  <c r="AT22" i="34"/>
  <c r="AT12" i="34"/>
  <c r="AU6" i="34"/>
  <c r="AT11" i="34"/>
  <c r="AT10" i="34"/>
  <c r="AT20" i="34"/>
  <c r="AU13" i="34" l="1"/>
  <c r="AU17" i="34"/>
  <c r="AU20" i="34"/>
  <c r="AU12" i="34"/>
  <c r="AU22" i="34"/>
  <c r="AU8" i="34"/>
  <c r="AU21" i="34"/>
  <c r="AU14" i="34"/>
  <c r="AU11" i="34"/>
  <c r="AV6" i="34"/>
  <c r="AU23" i="34"/>
  <c r="AU19" i="34"/>
  <c r="AU15" i="34"/>
  <c r="AU10" i="34"/>
  <c r="AU24" i="34"/>
  <c r="AU16" i="34"/>
  <c r="AU18" i="34"/>
  <c r="AW32" i="26"/>
  <c r="AW23" i="26"/>
  <c r="AX6" i="26"/>
  <c r="AW21" i="26"/>
  <c r="AW18" i="26"/>
  <c r="AW22" i="26"/>
  <c r="AW17" i="26"/>
  <c r="AW10" i="26"/>
  <c r="AW8" i="26"/>
  <c r="AW19" i="26"/>
  <c r="AX23" i="26" l="1"/>
  <c r="AX17" i="26"/>
  <c r="AY6" i="26"/>
  <c r="AX19" i="26"/>
  <c r="AX32" i="26"/>
  <c r="AX21" i="26"/>
  <c r="AX10" i="26"/>
  <c r="AX8" i="26"/>
  <c r="AX18" i="26"/>
  <c r="AX22" i="26"/>
  <c r="AV21" i="34"/>
  <c r="AV13" i="34"/>
  <c r="AV16" i="34"/>
  <c r="AV18" i="34"/>
  <c r="AV24" i="34"/>
  <c r="AV17" i="34"/>
  <c r="AV11" i="34"/>
  <c r="AV15" i="34"/>
  <c r="AV22" i="34"/>
  <c r="AV23" i="34"/>
  <c r="AW6" i="34"/>
  <c r="AV19" i="34"/>
  <c r="AV14" i="34"/>
  <c r="AV10" i="34"/>
  <c r="AV20" i="34"/>
  <c r="AV12" i="34"/>
  <c r="AV8" i="34"/>
  <c r="AW21" i="34" l="1"/>
  <c r="AW13" i="34"/>
  <c r="AW20" i="34"/>
  <c r="AX6" i="34"/>
  <c r="AW19" i="34"/>
  <c r="AW10" i="34"/>
  <c r="AW18" i="34"/>
  <c r="AW8" i="34"/>
  <c r="AW17" i="34"/>
  <c r="AW11" i="34"/>
  <c r="AW24" i="34"/>
  <c r="AW16" i="34"/>
  <c r="AW12" i="34"/>
  <c r="AW15" i="34"/>
  <c r="AW14" i="34"/>
  <c r="AW23" i="34"/>
  <c r="AW22" i="34"/>
  <c r="AY17" i="26"/>
  <c r="AY8" i="26"/>
  <c r="AY32" i="26"/>
  <c r="AY10" i="26"/>
  <c r="AY23" i="26"/>
  <c r="AZ6" i="26"/>
  <c r="AY22" i="26"/>
  <c r="AY21" i="26"/>
  <c r="AY19" i="26"/>
  <c r="AY18" i="26"/>
  <c r="AZ10" i="26" l="1"/>
  <c r="AZ19" i="26"/>
  <c r="AZ22" i="26"/>
  <c r="AZ17" i="26"/>
  <c r="AZ23" i="26"/>
  <c r="AZ21" i="26"/>
  <c r="BA6" i="26"/>
  <c r="AZ32" i="26"/>
  <c r="AZ18" i="26"/>
  <c r="AZ5" i="26"/>
  <c r="AZ8" i="26"/>
  <c r="AX18" i="34"/>
  <c r="AX8" i="34"/>
  <c r="AX21" i="34"/>
  <c r="AX23" i="34"/>
  <c r="AX19" i="34"/>
  <c r="AY6" i="34"/>
  <c r="AX15" i="34"/>
  <c r="AX5" i="34"/>
  <c r="AX22" i="34"/>
  <c r="AX20" i="34"/>
  <c r="AX14" i="34"/>
  <c r="AX24" i="34"/>
  <c r="AX12" i="34"/>
  <c r="AX16" i="34"/>
  <c r="AX17" i="34"/>
  <c r="AX13" i="34"/>
  <c r="AX10" i="34"/>
  <c r="AX11" i="34"/>
  <c r="BB6" i="26" l="1"/>
  <c r="BA32" i="26"/>
  <c r="BA8" i="26"/>
  <c r="BA21" i="26"/>
  <c r="BA10" i="26"/>
  <c r="BA19" i="26"/>
  <c r="BA18" i="26"/>
  <c r="BA22" i="26"/>
  <c r="BA17" i="26"/>
  <c r="BA23" i="26"/>
  <c r="AY10" i="34"/>
  <c r="AY11" i="34"/>
  <c r="AY24" i="34"/>
  <c r="AZ6" i="34"/>
  <c r="AY17" i="34"/>
  <c r="AY22" i="34"/>
  <c r="AY13" i="34"/>
  <c r="AY8" i="34"/>
  <c r="AY23" i="34"/>
  <c r="AY16" i="34"/>
  <c r="AY18" i="34"/>
  <c r="AY15" i="34"/>
  <c r="AY12" i="34"/>
  <c r="AY14" i="34"/>
  <c r="AY20" i="34"/>
  <c r="AY19" i="34"/>
  <c r="AY21" i="34"/>
  <c r="AZ24" i="34" l="1"/>
  <c r="AZ16" i="34"/>
  <c r="AZ10" i="34"/>
  <c r="AZ23" i="34"/>
  <c r="AZ15" i="34"/>
  <c r="AZ22" i="34"/>
  <c r="AZ14" i="34"/>
  <c r="AZ21" i="34"/>
  <c r="AZ13" i="34"/>
  <c r="AZ20" i="34"/>
  <c r="BA6" i="34"/>
  <c r="AZ19" i="34"/>
  <c r="AZ8" i="34"/>
  <c r="AZ11" i="34"/>
  <c r="AZ18" i="34"/>
  <c r="AZ17" i="34"/>
  <c r="AZ12" i="34"/>
  <c r="BB19" i="26"/>
  <c r="BB17" i="26"/>
  <c r="BB10" i="26"/>
  <c r="BB32" i="26"/>
  <c r="BC6" i="26"/>
  <c r="BB23" i="26"/>
  <c r="BB8" i="26"/>
  <c r="BB22" i="26"/>
  <c r="BB21" i="26"/>
  <c r="BB18" i="26"/>
  <c r="BC23" i="26" l="1"/>
  <c r="BC10" i="26"/>
  <c r="BC21" i="26"/>
  <c r="BC19" i="26"/>
  <c r="BC18" i="26"/>
  <c r="BC17" i="26"/>
  <c r="BC32" i="26"/>
  <c r="BC22" i="26"/>
  <c r="BC8" i="26"/>
  <c r="BD6" i="26"/>
  <c r="BA19" i="34"/>
  <c r="BA12" i="34"/>
  <c r="BA17" i="34"/>
  <c r="BA10" i="34"/>
  <c r="BA24" i="34"/>
  <c r="BA16" i="34"/>
  <c r="BA8" i="34"/>
  <c r="BA23" i="34"/>
  <c r="BA15" i="34"/>
  <c r="BA22" i="34"/>
  <c r="BA14" i="34"/>
  <c r="BA21" i="34"/>
  <c r="BA20" i="34"/>
  <c r="BA18" i="34"/>
  <c r="BA13" i="34"/>
  <c r="BB6" i="34"/>
  <c r="BA11" i="34"/>
  <c r="BB11" i="34" l="1"/>
  <c r="BB21" i="34"/>
  <c r="BB8" i="34"/>
  <c r="BC6" i="34"/>
  <c r="BB17" i="34"/>
  <c r="BB22" i="34"/>
  <c r="BB24" i="34"/>
  <c r="BB18" i="34"/>
  <c r="BB16" i="34"/>
  <c r="BB15" i="34"/>
  <c r="BB14" i="34"/>
  <c r="BB19" i="34"/>
  <c r="BB13" i="34"/>
  <c r="BB20" i="34"/>
  <c r="BB12" i="34"/>
  <c r="BB10" i="34"/>
  <c r="BB23" i="34"/>
  <c r="BE6" i="26"/>
  <c r="BD19" i="26"/>
  <c r="BD18" i="26"/>
  <c r="BD32" i="26"/>
  <c r="BD10" i="26"/>
  <c r="BD23" i="26"/>
  <c r="BD17" i="26"/>
  <c r="BD8" i="26"/>
  <c r="BD22" i="26"/>
  <c r="BD21" i="26"/>
  <c r="BC8" i="34" l="1"/>
  <c r="BD6" i="34"/>
  <c r="BC22" i="34"/>
  <c r="BC20" i="34"/>
  <c r="BC14" i="34"/>
  <c r="BC18" i="34"/>
  <c r="BC21" i="34"/>
  <c r="BC19" i="34"/>
  <c r="BC13" i="34"/>
  <c r="BC10" i="34"/>
  <c r="BC12" i="34"/>
  <c r="BC24" i="34"/>
  <c r="BC23" i="34"/>
  <c r="BC15" i="34"/>
  <c r="BC11" i="34"/>
  <c r="BC16" i="34"/>
  <c r="BC17" i="34"/>
  <c r="BE10" i="26"/>
  <c r="BE22" i="26"/>
  <c r="BE19" i="26"/>
  <c r="BE32" i="26"/>
  <c r="BE18" i="26"/>
  <c r="BE8" i="26"/>
  <c r="BF6" i="26"/>
  <c r="BE21" i="26"/>
  <c r="BE23" i="26"/>
  <c r="BE17" i="26"/>
  <c r="BG6" i="26" l="1"/>
  <c r="BF21" i="26"/>
  <c r="BF32" i="26"/>
  <c r="BF10" i="26"/>
  <c r="BF8" i="26"/>
  <c r="BF18" i="26"/>
  <c r="BF22" i="26"/>
  <c r="BF19" i="26"/>
  <c r="BF17" i="26"/>
  <c r="BF23" i="26"/>
  <c r="BD24" i="34"/>
  <c r="BD15" i="34"/>
  <c r="BD8" i="34"/>
  <c r="BD12" i="34"/>
  <c r="BD21" i="34"/>
  <c r="BD23" i="34"/>
  <c r="BD22" i="34"/>
  <c r="BD13" i="34"/>
  <c r="BD16" i="34"/>
  <c r="BD14" i="34"/>
  <c r="BD17" i="34"/>
  <c r="BD19" i="34"/>
  <c r="BD18" i="34"/>
  <c r="BD20" i="34"/>
  <c r="BD11" i="34"/>
  <c r="BE6" i="34"/>
  <c r="BD10" i="34"/>
  <c r="BE23" i="34" l="1"/>
  <c r="BE15" i="34"/>
  <c r="BE8" i="34"/>
  <c r="BE18" i="34"/>
  <c r="BE11" i="34"/>
  <c r="BE17" i="34"/>
  <c r="BE16" i="34"/>
  <c r="BE14" i="34"/>
  <c r="BE19" i="34"/>
  <c r="BE24" i="34"/>
  <c r="BE13" i="34"/>
  <c r="BE22" i="34"/>
  <c r="BE12" i="34"/>
  <c r="BE5" i="34"/>
  <c r="BE21" i="34"/>
  <c r="BF6" i="34"/>
  <c r="BE20" i="34"/>
  <c r="BE10" i="34"/>
  <c r="BG22" i="26"/>
  <c r="BH6" i="26"/>
  <c r="BG10" i="26"/>
  <c r="BG21" i="26"/>
  <c r="BG19" i="26"/>
  <c r="BG23" i="26"/>
  <c r="BG18" i="26"/>
  <c r="BG17" i="26"/>
  <c r="BG5" i="26"/>
  <c r="BG32" i="26"/>
  <c r="BG8" i="26"/>
  <c r="BF11" i="34" l="1"/>
  <c r="BF16" i="34"/>
  <c r="BF21" i="34"/>
  <c r="BF19" i="34"/>
  <c r="BF17" i="34"/>
  <c r="BF24" i="34"/>
  <c r="BF18" i="34"/>
  <c r="BF23" i="34"/>
  <c r="BF14" i="34"/>
  <c r="BF15" i="34"/>
  <c r="BF22" i="34"/>
  <c r="BG6" i="34"/>
  <c r="BF10" i="34"/>
  <c r="BF20" i="34"/>
  <c r="BF8" i="34"/>
  <c r="BF12" i="34"/>
  <c r="BF13" i="34"/>
  <c r="BH10" i="26"/>
  <c r="BH19" i="26"/>
  <c r="BH18" i="26"/>
  <c r="BI6" i="26"/>
  <c r="BH22" i="26"/>
  <c r="BH32" i="26"/>
  <c r="BH21" i="26"/>
  <c r="BH23" i="26"/>
  <c r="BH17" i="26"/>
  <c r="BH8" i="26"/>
  <c r="BI17" i="26" l="1"/>
  <c r="BI8" i="26"/>
  <c r="BI23" i="26"/>
  <c r="BI10" i="26"/>
  <c r="BI19" i="26"/>
  <c r="BI21" i="26"/>
  <c r="BI32" i="26"/>
  <c r="BI18" i="26"/>
  <c r="BI22" i="26"/>
  <c r="BJ6" i="26"/>
  <c r="BG11" i="34"/>
  <c r="BG10" i="34"/>
  <c r="BG24" i="34"/>
  <c r="BH6" i="34"/>
  <c r="BG8" i="34"/>
  <c r="BG19" i="34"/>
  <c r="BG16" i="34"/>
  <c r="BG18" i="34"/>
  <c r="BG21" i="34"/>
  <c r="BG14" i="34"/>
  <c r="BG13" i="34"/>
  <c r="BG22" i="34"/>
  <c r="BG20" i="34"/>
  <c r="BG15" i="34"/>
  <c r="BG17" i="34"/>
  <c r="BG12" i="34"/>
  <c r="BG23" i="34"/>
  <c r="BH20" i="34" l="1"/>
  <c r="BH12" i="34"/>
  <c r="BH19" i="34"/>
  <c r="BI6" i="34"/>
  <c r="BH18" i="34"/>
  <c r="BH10" i="34"/>
  <c r="BH21" i="34"/>
  <c r="BH17" i="34"/>
  <c r="BH8" i="34"/>
  <c r="BH24" i="34"/>
  <c r="BH16" i="34"/>
  <c r="BH11" i="34"/>
  <c r="BH13" i="34"/>
  <c r="BH23" i="34"/>
  <c r="BH15" i="34"/>
  <c r="BH22" i="34"/>
  <c r="BH14" i="34"/>
  <c r="BJ32" i="26"/>
  <c r="BK6" i="26"/>
  <c r="BJ23" i="26"/>
  <c r="BJ8" i="26"/>
  <c r="BJ10" i="26"/>
  <c r="BJ22" i="26"/>
  <c r="BJ21" i="26"/>
  <c r="BJ19" i="26"/>
  <c r="BJ18" i="26"/>
  <c r="BJ17" i="26"/>
  <c r="BI23" i="34" l="1"/>
  <c r="BI15" i="34"/>
  <c r="BI24" i="34"/>
  <c r="BI22" i="34"/>
  <c r="BI14" i="34"/>
  <c r="BI21" i="34"/>
  <c r="BI13" i="34"/>
  <c r="BI20" i="34"/>
  <c r="BI12" i="34"/>
  <c r="BJ6" i="34"/>
  <c r="BI19" i="34"/>
  <c r="BI18" i="34"/>
  <c r="BI11" i="34"/>
  <c r="BI16" i="34"/>
  <c r="BI17" i="34"/>
  <c r="BI10" i="34"/>
  <c r="BI8" i="34"/>
  <c r="BK18" i="26"/>
  <c r="BK10" i="26"/>
  <c r="BK17" i="26"/>
  <c r="BK32" i="26"/>
  <c r="BK8" i="26"/>
  <c r="BL6" i="26"/>
  <c r="BK19" i="26"/>
  <c r="BK23" i="26"/>
  <c r="BK22" i="26"/>
  <c r="BK21" i="26"/>
  <c r="BL10" i="26" l="1"/>
  <c r="BL21" i="26"/>
  <c r="BM6" i="26"/>
  <c r="BL18" i="26"/>
  <c r="BL8" i="26"/>
  <c r="BL23" i="26"/>
  <c r="BL19" i="26"/>
  <c r="BL17" i="26"/>
  <c r="BL32" i="26"/>
  <c r="BL22" i="26"/>
  <c r="BJ17" i="34"/>
  <c r="BJ20" i="34"/>
  <c r="BJ21" i="34"/>
  <c r="BJ22" i="34"/>
  <c r="BK6" i="34"/>
  <c r="BJ24" i="34"/>
  <c r="BJ14" i="34"/>
  <c r="BJ18" i="34"/>
  <c r="BJ13" i="34"/>
  <c r="BJ15" i="34"/>
  <c r="BJ23" i="34"/>
  <c r="BJ11" i="34"/>
  <c r="BJ16" i="34"/>
  <c r="BJ10" i="34"/>
  <c r="BJ19" i="34"/>
  <c r="BJ12" i="34"/>
  <c r="BJ8" i="34"/>
  <c r="BM21" i="26" l="1"/>
  <c r="BM10" i="26"/>
  <c r="BM8" i="26"/>
  <c r="BM17" i="26"/>
  <c r="BM19" i="26"/>
  <c r="BM32" i="26"/>
  <c r="BM22" i="26"/>
  <c r="BM23" i="26"/>
  <c r="BM18" i="26"/>
  <c r="BK22" i="34"/>
  <c r="BK16" i="34"/>
  <c r="BK15" i="34"/>
  <c r="BK14" i="34"/>
  <c r="BK24" i="34"/>
  <c r="BK17" i="34"/>
  <c r="BK21" i="34"/>
  <c r="BK10" i="34"/>
  <c r="BK11" i="34"/>
  <c r="BK13" i="34"/>
  <c r="BK19" i="34"/>
  <c r="BK18" i="34"/>
  <c r="BK12" i="34"/>
  <c r="BK23" i="34"/>
  <c r="BK8" i="34"/>
  <c r="BK20"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tc={69FAF452-66B7-4B86-A0B2-0004D4CB25FE}</author>
    <author>tc={FF75FF88-B11F-4805-83FF-4A006B9FF928}</author>
    <author>tc={BF80630B-2EBA-452D-BB85-C03B0FF912C7}</author>
    <author>tc={4D875C8D-3B4B-4D6B-A289-C10016A383A0}</author>
    <author>tc={EA111296-A468-470C-B052-4747DD1ADC61}</author>
    <author>tc={5BACE3F0-92F5-4489-813D-A89277E4FBB6}</author>
    <author>tc={4C79AF2C-1BB8-4E6C-B4FA-44E0B0888BC9}</author>
    <author>tc={BF334E9E-D96E-4B89-9BBA-B29ADCA7597D}</author>
    <author>tc={0F048E10-1A31-4A03-99FB-739D66E115CA}</author>
    <author>tc={1F550162-0415-41F3-A64E-F21DEAA5FBB2}</author>
    <author>tc={792114A5-EEC3-403C-9ACB-3D537D42AFF3}</author>
    <author>tc={7F7952DB-C980-4B91-B1DF-314D6405B119}</author>
    <author>tc={EE078D43-FCF3-4206-BC7E-3ED88D9F8636}</author>
  </authors>
  <commentList>
    <comment ref="C6" authorId="0" shapeId="0" xr:uid="{69FAF452-66B7-4B86-A0B2-0004D4CB25FE}">
      <text>
        <t>[Threaded comment]
Your version of Excel allows you to read this threaded comment; however, any edits to it will get removed if the file is opened in a newer version of Excel. Learn more: https://go.microsoft.com/fwlink/?linkid=870924
Comment:
    As more patients gain access to long acting Buprenorphine, services should consider transfers from community services and  prisons. Ensuring continuity of care should be prioritised where possible.</t>
      </text>
    </comment>
    <comment ref="C9" authorId="1" shapeId="0" xr:uid="{FF75FF88-B11F-4805-83FF-4A006B9FF928}">
      <text>
        <t>[Threaded comment]
Your version of Excel allows you to read this threaded comment; however, any edits to it will get removed if the file is opened in a newer version of Excel. Learn more: https://go.microsoft.com/fwlink/?linkid=870924
Comment:
    Consider clinics/staffing/operational support to enable delivery of service</t>
      </text>
    </comment>
    <comment ref="C11" authorId="2" shapeId="0" xr:uid="{BF80630B-2EBA-452D-BB85-C03B0FF912C7}">
      <text>
        <t xml:space="preserve">[Threaded comment]
Your version of Excel allows you to read this threaded comment; however, any edits to it will get removed if the file is opened in a newer version of Excel. Learn more: https://go.microsoft.com/fwlink/?linkid=870924
Comment:
    Consider incorporation into the establishment substance misuse strategy plan, set as standard agenda item on the strategy meetings to ensure good communication of project progress.
</t>
      </text>
    </comment>
    <comment ref="C13" authorId="3" shapeId="0" xr:uid="{4D875C8D-3B4B-4D6B-A289-C10016A383A0}">
      <text>
        <t>[Threaded comment]
Your version of Excel allows you to read this threaded comment; however, any edits to it will get removed if the file is opened in a newer version of Excel. Learn more: https://go.microsoft.com/fwlink/?linkid=870924
Comment:
    If opting for on-site model:- is a HO Licence required? is there a CD cabinet in place? is there an account with Alliance Healthcare in place? If opting for a buddy pharmacy model:- is there a CD cabinet in place? If opting for a Pharmacist administration model:- budget holder to agree tariff/contract with Pharmacist/s. does a Patient Specific Directive (PSD) need to be developed? what about indemnity insurance?</t>
      </text>
    </comment>
    <comment ref="C14" authorId="4" shapeId="0" xr:uid="{EA111296-A468-470C-B052-4747DD1ADC61}">
      <text>
        <t>[Threaded comment]
Your version of Excel allows you to read this threaded comment; however, any edits to it will get removed if the file is opened in a newer version of Excel. Learn more: https://go.microsoft.com/fwlink/?linkid=870924
Comment:
    Agree structure to support project governance and oversight</t>
      </text>
    </comment>
    <comment ref="C17" authorId="5" shapeId="0" xr:uid="{5BACE3F0-92F5-4489-813D-A89277E4FBB6}">
      <text>
        <t xml:space="preserve">[Threaded comment]
Your version of Excel allows you to read this threaded comment; however, any edits to it will get removed if the file is opened in a newer version of Excel. Learn more: https://go.microsoft.com/fwlink/?linkid=870924
Comment:
    Agree what information would be helpful to share? when? with who? how often? E.g. overview, plan for implementation including timescales, progress updates, </t>
      </text>
    </comment>
    <comment ref="C18" authorId="6" shapeId="0" xr:uid="{4C79AF2C-1BB8-4E6C-B4FA-44E0B0888BC9}">
      <text>
        <t xml:space="preserve">[Threaded comment]
Your version of Excel allows you to read this threaded comment; however, any edits to it will get removed if the file is opened in a newer version of Excel. Learn more: https://go.microsoft.com/fwlink/?linkid=870924
Comment:
    Send community providers letter of intent, consider joint training sessions.
</t>
      </text>
    </comment>
    <comment ref="C19" authorId="7" shapeId="0" xr:uid="{BF334E9E-D96E-4B89-9BBA-B29ADCA7597D}">
      <text>
        <t>[Threaded comment]
Your version of Excel allows you to read this threaded comment; however, any edits to it will get removed if the file is opened in a newer version of Excel. Learn more: https://go.microsoft.com/fwlink/?linkid=870924
Comment:
    Medicine ordering service</t>
      </text>
    </comment>
    <comment ref="C23" authorId="8" shapeId="0" xr:uid="{0F048E10-1A31-4A03-99FB-739D66E115CA}">
      <text>
        <t xml:space="preserve">[Threaded comment]
Your version of Excel allows you to read this threaded comment; however, any edits to it will get removed if the file is opened in a newer version of Excel. Learn more: https://go.microsoft.com/fwlink/?linkid=870924
Comment:
    Which committee/s? What documentation is required? When does documentation need to be submitted and to who?  When are submissions reviewed? Is someone able to/required to attend the committee meeting to present the case/respond to questions </t>
      </text>
    </comment>
    <comment ref="C30" authorId="9" shapeId="0" xr:uid="{1F550162-0415-41F3-A64E-F21DEAA5FBB2}">
      <text>
        <t>[Threaded comment]
Your version of Excel allows you to read this threaded comment; however, any edits to it will get removed if the file is opened in a newer version of Excel. Learn more: https://go.microsoft.com/fwlink/?linkid=870924
Comment:
    Clinical staff - prescribers, nurses, pharmacists      
Non-clinical staff - operational/service manager, psychosocial team, prescribing administration
Additional staff in secure environments - mental health team, justice team, on-call team, drug strategy lead, relevant governor</t>
      </text>
    </comment>
    <comment ref="C32" authorId="10" shapeId="0" xr:uid="{792114A5-EEC3-403C-9ACB-3D537D42AFF3}">
      <text>
        <t>[Threaded comment]
Your version of Excel allows you to read this threaded comment; however, any edits to it will get removed if the file is opened in a newer version of Excel. Learn more: https://go.microsoft.com/fwlink/?linkid=870924
Comment:
    For secure environments:- Is medical hold necessary/appropriate?</t>
      </text>
    </comment>
    <comment ref="C33" authorId="11" shapeId="0" xr:uid="{7F7952DB-C980-4B91-B1DF-314D6405B119}">
      <text>
        <t>[Threaded comment]
Your version of Excel allows you to read this threaded comment; however, any edits to it will get removed if the file is opened in a newer version of Excel. Learn more: https://go.microsoft.com/fwlink/?linkid=870924
Comment:
    Clinic rooms? Clinic time? Staff availability? Are computer system updates/changes required/helpful? If buddy pharmacy model is planned;- how will patient consent to medication being collected on their behalf be captured? how will prescriptions be delivered and collected from the pharmacy?</t>
      </text>
    </comment>
    <comment ref="C34" authorId="12" shapeId="0" xr:uid="{EE078D43-FCF3-4206-BC7E-3ED88D9F8636}">
      <text>
        <t xml:space="preserve">[Threaded comment]
Your version of Excel allows you to read this threaded comment; however, any edits to it will get removed if the file is opened in a newer version of Excel. Learn more: https://go.microsoft.com/fwlink/?linkid=870924
Comment:
    Are there any other committees/management teams that need to be aware of protocol?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tc={F841BDEE-05EB-4C1E-B723-D935E65B6225}</author>
    <author>tc={40D15065-00CF-48A3-9C81-EAD091ECF1F7}</author>
    <author>tc={86ECBDE2-1AF6-4127-B7AF-1E9591D735DF}</author>
    <author>tc={D46F3834-8472-4D39-8F73-2F0EDB9BBFC3}</author>
    <author>tc={DC57F3E4-837F-43A6-AB22-AB2760755CB5}</author>
    <author>tc={F2D2EB22-2920-4001-A6AA-8DADD8141316}</author>
    <author>tc={937DDF6A-D8B2-4A5A-B1EE-AE70966AB9CA}</author>
    <author>tc={1D6536F3-F688-442E-ACD5-0669F5759633}</author>
    <author>tc={4BFF0716-79FA-4DB4-A28B-8E5EF54A7940}</author>
    <author>tc={3DC560F3-F6FA-46C4-9376-596B39E73FC9}</author>
  </authors>
  <commentList>
    <comment ref="AH3" authorId="0" shapeId="0" xr:uid="{F841BDEE-05EB-4C1E-B723-D935E65B6225}">
      <text>
        <t>[Threaded comment]
Your version of Excel allows you to read this threaded comment; however, any edits to it will get removed if the file is opened in a newer version of Excel. Learn more: https://go.microsoft.com/fwlink/?linkid=870924
Comment:
    We mentioned the categories during the last call, instead of removing do you think it would be helpful to rename. Ive reviewed a number of other templates and they have categories like, require help, waiting for signoff etc.?</t>
      </text>
    </comment>
    <comment ref="D13" authorId="1" shapeId="0" xr:uid="{40D15065-00CF-48A3-9C81-EAD091ECF1F7}">
      <text>
        <t>[Threaded comment]
Your version of Excel allows you to read this threaded comment; however, any edits to it will get removed if the file is opened in a newer version of Excel. Learn more: https://go.microsoft.com/fwlink/?linkid=870924
Comment:
    If opting for on-site model:- is a HO Licence required? is there a CD cabinet in place? is there an account with Alliance Healthcare in place? If opting for a buddy pharmacy model:- is there a CD cabinet in place? If opting for a Pharmacist administration model:- budget holder to agree tariff/contract with Pharmacist/s. does a Patient Specific Directive (PSD) need to be developed? what about indemnity insurance?</t>
      </text>
    </comment>
    <comment ref="D14" authorId="2" shapeId="0" xr:uid="{86ECBDE2-1AF6-4127-B7AF-1E9591D735DF}">
      <text>
        <t xml:space="preserve">[Threaded comment]
Your version of Excel allows you to read this threaded comment; however, any edits to it will get removed if the file is opened in a newer version of Excel. Learn more: https://go.microsoft.com/fwlink/?linkid=870924
Comment:
    Which patient groups? Which service/s and the hubs/locations/sites will Buvidal be available from? What's the timescale for implementation? </t>
      </text>
    </comment>
    <comment ref="D15" authorId="3" shapeId="0" xr:uid="{D46F3834-8472-4D39-8F73-2F0EDB9BBFC3}">
      <text>
        <t>[Threaded comment]
Your version of Excel allows you to read this threaded comment; however, any edits to it will get removed if the file is opened in a newer version of Excel. Learn more: https://go.microsoft.com/fwlink/?linkid=870924
Comment:
    Agree structure to support project governance and oversight</t>
      </text>
    </comment>
    <comment ref="D16" authorId="4" shapeId="0" xr:uid="{DC57F3E4-837F-43A6-AB22-AB2760755CB5}">
      <text>
        <t xml:space="preserve">[Threaded comment]
Your version of Excel allows you to read this threaded comment; however, any edits to it will get removed if the file is opened in a newer version of Excel. Learn more: https://go.microsoft.com/fwlink/?linkid=870924
Comment:
    Prescribing lead, nursing lead, operational/service lead, recovery team lead, pharmacy lead. 
For secure environments also consider representation from healthcare team, mental health team, on-call team, justice team. 
Schedule meetings to allow for actions to be agreed and progressed. </t>
      </text>
    </comment>
    <comment ref="D19" authorId="5" shapeId="0" xr:uid="{F2D2EB22-2920-4001-A6AA-8DADD8141316}">
      <text>
        <t xml:space="preserve">[Threaded comment]
Your version of Excel allows you to read this threaded comment; however, any edits to it will get removed if the file is opened in a newer version of Excel. Learn more: https://go.microsoft.com/fwlink/?linkid=870924
Comment:
    Which committee/s? What documentation is required? When does documentation need to be submitted and to who?  When are submissions reviewed? Is someone able to/required to attend the committee meeting to present the case/respond to questions </t>
      </text>
    </comment>
    <comment ref="D22" authorId="6" shapeId="0" xr:uid="{937DDF6A-D8B2-4A5A-B1EE-AE70966AB9CA}">
      <text>
        <t>[Threaded comment]
Your version of Excel allows you to read this threaded comment; however, any edits to it will get removed if the file is opened in a newer version of Excel. Learn more: https://go.microsoft.com/fwlink/?linkid=870924
Comment:
    Clinical staff - prescribers, nurses, pharmacists      
Non-clinical staff - operational/service manager, psychosocial team, prescribing administration
Additional staff in secure environments - mental health team, justice team, on-call team, drug strategy lead, relevant governor</t>
      </text>
    </comment>
    <comment ref="D23" authorId="7" shapeId="0" xr:uid="{1D6536F3-F688-442E-ACD5-0669F5759633}">
      <text>
        <t>[Threaded comment]
Your version of Excel allows you to read this threaded comment; however, any edits to it will get removed if the file is opened in a newer version of Excel. Learn more: https://go.microsoft.com/fwlink/?linkid=870924
Comment:
    For secure environments:- Is medical hold necessary/appropriate?</t>
      </text>
    </comment>
    <comment ref="D24" authorId="8" shapeId="0" xr:uid="{4BFF0716-79FA-4DB4-A28B-8E5EF54A7940}">
      <text>
        <t>[Threaded comment]
Your version of Excel allows you to read this threaded comment; however, any edits to it will get removed if the file is opened in a newer version of Excel. Learn more: https://go.microsoft.com/fwlink/?linkid=870924
Comment:
    Clinic rooms? Clinic time? Staff availability? Are computer system updates/changes required/helpful? If buddy pharmacy model is planned;- how will patient consent to medication being collected on their behalf be captured? how will prescriptions be delivered and collected from the pharmacy?</t>
      </text>
    </comment>
    <comment ref="D25" authorId="9" shapeId="0" xr:uid="{3DC560F3-F6FA-46C4-9376-596B39E73FC9}">
      <text>
        <t xml:space="preserve">[Threaded comment]
Your version of Excel allows you to read this threaded comment; however, any edits to it will get removed if the file is opened in a newer version of Excel. Learn more: https://go.microsoft.com/fwlink/?linkid=870924
Comment:
    Are there any other committees/management teams that need to be aware of protocol? </t>
      </text>
    </comment>
  </commentList>
</comments>
</file>

<file path=xl/sharedStrings.xml><?xml version="1.0" encoding="utf-8"?>
<sst xmlns="http://schemas.openxmlformats.org/spreadsheetml/2006/main" count="228" uniqueCount="176">
  <si>
    <t>BACKGROUND The following project planner has been designed to support drug treatment providers in mapping out and completing the relevant activities in order to implement Buvidal® prolonged release buprenorphine solution for injection into their local opioid dependence treatment systems. Please note, this project planner serves as a guide and cannot include all the specific local requirements that may need to be fulfilled. Some activities listed below and the sequence in which they are listed may be irrelevant depending on the organisation. Therefore, users are encouraged to make amendments to reflect their organisation’s individual requirements.
It often helps to identify and engage with wider system stakeholders to ensure awareness of Buvidal and enable continuity of care.</t>
  </si>
  <si>
    <t>A scrollbar is in cells H7 to BK7. The increment for paging through the data is defined as 2 pages at a time and can be configured in the settings for the control bar. 
To jump forwards or backwards in the timeline, enter a value of 0 or higher in cell E5.
A value of 0 takes you to the beginning of the chart.</t>
  </si>
  <si>
    <t>This row contains headers for the project schedule that follows below them. 
Navigate from B8 to BK8 to hear the content. The first letter of each day of the week for the date above that heading, starts in cell H8 and continues to cell BK8.
All project timeline charting is auto-generated based on the category, start date and number of days entered in the Milestones table.</t>
  </si>
  <si>
    <t>Task</t>
  </si>
  <si>
    <t>Considerations (please hover pointer over right side of panel for suggestions)</t>
  </si>
  <si>
    <t>Owner</t>
  </si>
  <si>
    <t>Task start date</t>
  </si>
  <si>
    <t>Task due date</t>
  </si>
  <si>
    <t>RAG rating</t>
  </si>
  <si>
    <t>Enter Project information starting in cell B10 to cell F10. 
Enter Milestone Description, select a Category from the drop-down list, enter the progress, start date and number of days for the task to start charting.
The next instruction is in cell A34.</t>
  </si>
  <si>
    <t>Engagement and buy-in from stakeholders</t>
  </si>
  <si>
    <t xml:space="preserve">Buvidal presentation to Drug Treatment Service (DTS)/Commissioner to establish need to integrate Buvidal into the treatment pathway </t>
  </si>
  <si>
    <t>DTS/Commissioner agrees to integrate Buvidal into the pathway</t>
  </si>
  <si>
    <t xml:space="preserve">DTS/Commissioner develops proposal/business case for implementing Buvidal including the financial impact and potential numbers of patients to receive Buvidal </t>
  </si>
  <si>
    <t>Proposal/business case presented to relevant management team/stakeholder group and approval secured for implementation</t>
  </si>
  <si>
    <t xml:space="preserve">Establish Buvidal implementation lead and/or multi-disciplinary working group with clinical and non-clinical representation </t>
  </si>
  <si>
    <t xml:space="preserve">Formulary approval </t>
  </si>
  <si>
    <t>Identify a clinician that will support the Buvidal formulary submission</t>
  </si>
  <si>
    <t>Supporting clinician collates evidence required for the formulary submission</t>
  </si>
  <si>
    <t>Buvidal submission discussed and reviewed at a relevant meeting (may commonly referred to as drugs and therapeutic committee meetings, formulary meetings, medicines management meetings etc)</t>
  </si>
  <si>
    <t>Staff training and clinical protocol development</t>
  </si>
  <si>
    <t>All relevant staff receive training: (1) Buvidal presentation (safety profile and efficacy), (2) Buvidal administration including video demonstration and practice using demonstration devices (3) familiarisation with supporting materials i.e. patient information booklets, patient alert card, HCP information booklet, dosing card, quick injection guide</t>
  </si>
  <si>
    <t>Clinical protocol development: DTS determine their patient selection criteria</t>
  </si>
  <si>
    <t>Clinical protocol development: DTS finalise their clinical protocol and other relevant SOPs</t>
  </si>
  <si>
    <t>enter Project information starting in cell B10 to cell F10. 
Enter Milestone Description, select a Category from the drop-down list, enter the progress, start date and number of days for the task to start charting.
The next instruction is in cell A34.</t>
  </si>
  <si>
    <t>Clinical protocol development: documentation is signed of by relevant clinician/team</t>
  </si>
  <si>
    <t>Initiating Buvidal</t>
  </si>
  <si>
    <t xml:space="preserve">Keyworkers/ clinicians identify patients on their caseloads using the agreed patient selection criteria </t>
  </si>
  <si>
    <t>Suitable patients are invited into a session where they are informed about Buvidal</t>
  </si>
  <si>
    <t>Patients agreed to commence Buvidal are booked in to see the prescribing clinicians and psychosocial team</t>
  </si>
  <si>
    <t>Prescribers liaise with their respective Pharmacy departments or local pharmacy to ensure that the correct dose/strength preparations of Buvidal is ordered in advance of patients commencing treatment</t>
  </si>
  <si>
    <t>Patients to be booked in for prescribing review</t>
  </si>
  <si>
    <t>This is an empty row</t>
  </si>
  <si>
    <t>This row marks the end of the Gantt milestone data. DO NOT enter anything in this row. 
To add more items, insert new rows above this one.</t>
  </si>
  <si>
    <t>To add more data, Insert new rows ABOVE this one</t>
  </si>
  <si>
    <t>Task Legend:</t>
  </si>
  <si>
    <t>On track</t>
  </si>
  <si>
    <t>Delayed</t>
  </si>
  <si>
    <t>Need help</t>
  </si>
  <si>
    <t>Complete</t>
  </si>
  <si>
    <t>Gantt chart start date</t>
  </si>
  <si>
    <t>A Scrolling Increment is in cell F5. 
Months for the dates in row 6 are displayed starting in cells H5 to cell BK5.
Do not modify these cells. They are auto-updated based on the Gantt chart start date in cell F4.</t>
  </si>
  <si>
    <t>Scroll bar increment</t>
  </si>
  <si>
    <t>Cells H6 to BK6 contain the day number of the month for the Month represented in the cell block above each date cell and are auto-calculated.
Do not modify these cells.
Today’s date is outlined in Red (hex #AD3815) from today’s date in row 6 through the entire date column to the end of the project schedule.</t>
  </si>
  <si>
    <t>Considerations (please hover pointer over right side of considerations for examples)</t>
  </si>
  <si>
    <t>Status</t>
  </si>
  <si>
    <t>% Completion</t>
  </si>
  <si>
    <t>Start date</t>
  </si>
  <si>
    <t>No. Days</t>
  </si>
  <si>
    <t xml:space="preserve">Do not delete this row. This row is hidden to preserve a formula that is used to highlight the current day within the project schedule. </t>
  </si>
  <si>
    <t>DTS/Commissioner to consult with relevant Pharmacy Lead and establish Controlled Drug (CD) license status of premises and to decide on Buvidal dispensing/delivery model i.e. Onsite, Buddy pharmacy or Pharmacist administration</t>
  </si>
  <si>
    <t>On Track</t>
  </si>
  <si>
    <t>15/07/21</t>
  </si>
  <si>
    <t>Name</t>
  </si>
  <si>
    <t>Comment</t>
  </si>
  <si>
    <t>Martin</t>
  </si>
  <si>
    <t>Phase 5</t>
  </si>
  <si>
    <t>Low risk</t>
  </si>
  <si>
    <t>Med risk</t>
  </si>
  <si>
    <t>High risk</t>
  </si>
  <si>
    <t>Title</t>
  </si>
  <si>
    <t>Category</t>
  </si>
  <si>
    <t>Progress %</t>
  </si>
  <si>
    <t>Objective 1</t>
  </si>
  <si>
    <t>Task 1</t>
  </si>
  <si>
    <t>Task 2</t>
  </si>
  <si>
    <t>Task 3</t>
  </si>
  <si>
    <t>Task 4</t>
  </si>
  <si>
    <t>Objective 2</t>
  </si>
  <si>
    <t>Task 5</t>
  </si>
  <si>
    <t>Title 3</t>
  </si>
  <si>
    <t>Working days</t>
  </si>
  <si>
    <t>Bank Holidays UK</t>
  </si>
  <si>
    <t>Month</t>
  </si>
  <si>
    <t>Date</t>
  </si>
  <si>
    <t>Day</t>
  </si>
  <si>
    <t>Holiday</t>
  </si>
  <si>
    <t>Friday</t>
  </si>
  <si>
    <t>New Year's Day</t>
  </si>
  <si>
    <t>Good Friday</t>
  </si>
  <si>
    <t>Monday</t>
  </si>
  <si>
    <t>Easter Monday</t>
  </si>
  <si>
    <t>Early May bank holiday</t>
  </si>
  <si>
    <t>Spring bank holiday</t>
  </si>
  <si>
    <t>Summer bank holiday</t>
  </si>
  <si>
    <t>Christmas Day (substitute day)</t>
  </si>
  <si>
    <t>Tuesday</t>
  </si>
  <si>
    <t>Boxing Day (substitute day)</t>
  </si>
  <si>
    <t>Objective</t>
  </si>
  <si>
    <t>Low Risk</t>
  </si>
  <si>
    <t>Med Risk</t>
  </si>
  <si>
    <t>High Risk</t>
  </si>
  <si>
    <t>Substance misuse team and service user engagement meetings/events including other stakeholders e.g. healthcare team, prison staff, prison Medicines Management Committee (MMC), and community substance misuse service engagement</t>
  </si>
  <si>
    <t xml:space="preserve">Onsite storage &amp; supply:
•	ensure that CD cabinet(s) meet regulatory and legal requirements 
•	apply for/ renew a Home Office licence if one isn’t already in place  </t>
  </si>
  <si>
    <t>Agree the clinician who will support the buprenorphine LA injection formulary submission to the prison MMC and provider governance arrangements if needed</t>
  </si>
  <si>
    <t>Supporting clinician collates evidence required for the formulary submission (as per local formulary addition guidelines/process)</t>
  </si>
  <si>
    <t>Buprenorphine LA injection submission presented and approved at a relevant meeting (may commonly be referred to as prison MMC, drugs and therapeutic drugs and therapeutic committee meetings, formulary meetings, medicines management meetings, LDB etc)</t>
  </si>
  <si>
    <t>Standard Operating Procedures (SOPs): Develop and authorise local SOPs for the service</t>
  </si>
  <si>
    <t>Clinical governance group or prison MMC agrees what treatment protocol should cover and how implementation and outcomes will be monitored (to include relevant prison enabling/monitoring)</t>
  </si>
  <si>
    <t>Prison Substance Misuse Team/clinicians identify patients on their caseloads using the agreed patient selection criteria and agree these with prescribers. Consider liaising with prison service to enable shared care and risk management</t>
  </si>
  <si>
    <t>Consideration of buprenorphine LA injection as an option for OST is included as part of usual service engagement, clinical assessment or review for OST and included in information about the access to and engagement with OST services in the prison</t>
  </si>
  <si>
    <t>Prescribers liaise with their pharmacy service provider to ensure that the correct dose/strength preparations of buprenorphine LA injection are ordered in advance of commencing treatment</t>
  </si>
  <si>
    <t>Liaison with wider teams, including prison and probation staff to ensure adequate facilities and processes in place to establish smooth initiation of services. Consider operational model required</t>
  </si>
  <si>
    <t>Using buprenorphine LA injection in regular clinical practice</t>
  </si>
  <si>
    <t>If seeing people less frequently (i.e. as the patient is no longer collecting OST daily), ensure that access to psychosocial interventions, clinical review and recovery support is maintained, especially at the early stages of prescribing when the opportunities for change can be greatest</t>
  </si>
  <si>
    <t>Develop effective tools to collate quantitative and qualitative review and feedback alongside data monitoring that feeds into the governance group to drive service improvement (see stage 3)</t>
  </si>
  <si>
    <t>Liaison with wider staffing teams, including prison and probation staff to successfully monitor operational service outcomes and staff engagement</t>
  </si>
  <si>
    <t>Planned releases and transfers: Release and transfer planning and links with post-release community services should commence several weeks before release. This allows planning for treatment changes pre-release, continuity of care, links with probation teams and pre-release dose schedules</t>
  </si>
  <si>
    <t>Unplanned releases: urgent follow up processes and information sharing in place with probation and receiving community services/prison service including any minimum time frames for the next dose at point of release.</t>
  </si>
  <si>
    <t>Upon discharge from prison setting, patient has the information needed to access next dose and community services, prison probation teams support engagement with community Substance Misuse Teams to ensure continuity of treatment.</t>
  </si>
  <si>
    <t>Step needed locally?</t>
  </si>
  <si>
    <t>Comments / Update/s</t>
  </si>
  <si>
    <t>Competent Prescriber</t>
  </si>
  <si>
    <t>We had a GP prescriber who was invested, interested and keen to explore PRB as a treatment.  He collaborated and sought support from other prescribers who had experience of the medication. With the support of the Camurus team, this ensured we were as prepared as we could be for initiating people onto the medication.  The role of the GP is so important.  They need to not only understand how to administer the medication but also communicate what was happening to the patient and reassure them as they transitioned from there current medication.  The GP needed to understand dose optimisation using the injection as well as oral buprenorphine.</t>
  </si>
  <si>
    <t>Supportive Nursing Team</t>
  </si>
  <si>
    <t>This was a critical component (we learned).  Prisoners on PRB often felt anxious as they stabilised on the medication.  Often patients reported feeling some withdrawal symptoms as they stabilised (maybe real or psychosomatic – but nevertheless were a REAL issue) and our clinical nursing team spent many hours (daily contact in the first few weeks) as the patients stabilised on this medication.  This therapeutic support and the relationship/alliance should NEVER be underestimated.  It’s a vital support role and one our team excelled at.  Often you think on a weekly injection there would be less work for the nursing staff… but for the first few weeks this isn’t the case.</t>
  </si>
  <si>
    <t>Psychosocial Support</t>
  </si>
  <si>
    <t xml:space="preserve">Closer working with mental health services and wider rehabilitation services within the prison is essential.  Prisoners on PRB often report greater wellbeing and clarity of thought.  This provides a great opportunity to explore reasons for drug use and address these – things like pain or trauma… new interventions such as EMDR or DBT delivered by the MH service can help a lot.  It all makes a contribution to building someone's recovery capital – understanding the person behind the behaviour and addressing some of the root causes of their addiction rather than merely managing symptomatic relief.  </t>
  </si>
  <si>
    <t>Promotional materials available – a range of materials have been produced both by Camurus and prisons.  These need to be informative as well as accessible.  Many of the original materials needed to be adapted for the prison population who have neurodiversity traits and require extra help to understand this medicine.  Materials should be produced in multiple formats – written, spoken, video and displayed via various channels – posters, TV as well as word of mouth.</t>
  </si>
  <si>
    <t>Lessons learned from HMP Holme House interim review</t>
  </si>
  <si>
    <t>Develop a training plan for all relevant staff
All relevant staff receive training: 
(1) buprenorphine LA injection presentation (safety profile and efficacy), 
(2) injection administration including video demonstration, 
(3) familiarisation with supporting materials, i.e. dosing card, patient/ Healthcare Professional (HCP) information booklets, quick injection guide, 
(4) management of missed doses 
(5) read and understand SOPs, 
(6) custodial staff awareness and support training including information packs, 
(7) peer support training</t>
  </si>
  <si>
    <t>*Onsite model: Storage and administration at the DTS
This model can be considered provided the DTS has the required infrastructure e.g. a CD License or Registered Pharmacy (RP) status and can therefore stock Buvidal onsite, prescribing the medication to patients that they deem suitable. Pharmacist administration model Local Pharmacist(s) are identified who will administer Buvidal in a Pharmacy in the same way they administer other opioid substitution treatment. This will require a tariff to be paid to the Pharmacist.</t>
  </si>
  <si>
    <t>Prison Senior Management Team (SMT) to be briefed and understand potential operational impacts of implementation.</t>
  </si>
  <si>
    <t xml:space="preserve">Alongside the nursing team, the recovery support workers in the psychosocial service also have an important role to play.  Supporting prisoners to adopt new behaviours, in this case not having daily pick ups at the medicine administration point, often meant they extra support via meaningful activities was necessary to help people transition to a new way of being.  This is where mutual aid and peer support facilitation provide excellent support opportunities.  Plus cognitive behaviour therapy or other psychologically based interventions to help develop new skills to promote individual and social recovery (family and friends).  This is about building recovery capital.  </t>
  </si>
  <si>
    <t>Generic education and awareness raising of health and prison officers via signage, posters, bulletins, videos, morning meetings, updates from the psychosocial team were embedded into our approach and we learned that you needed to deliver these key messages regularly and consistently in order to get those that needed to know aware of what was happening within the prison.</t>
  </si>
  <si>
    <t>We have already mentioned this and I discuss it again, having people with lived experience involved in the recovery support services and initiatives related to PRB is so important.  Peer support working alongside professional services is a critical factor in the support services we deliver.    Establishing Buvidal Champions, where people can share their experiences of PRB, can help demonstrate effectiveness and nurture hope.  Holme House are working to have a Buvidal Champion on every residential unit as part of the mentors / peer support network.</t>
  </si>
  <si>
    <t>Pathways between prison and the community to support resettlement and reintegration need to be established and clearly promoted.  Also prison to prison transfer pathways.  All pathways in this respect designed to strengthen continuity of care.  Its vital that once someone is stabilised on PRB that we mitigate any challenges / barriers they may face which could disrupt and destabilise their treatment.  Holme House has a Reconnect Service which supports prisoners released as they resettle back in the community – often working with him in the weeks prior to and after release.  They contact community services to ensure continued prescribing after release.</t>
  </si>
  <si>
    <t>There are many stakeholders contributing to continuity of care.  Examples include Area Prescribing Committees, Local Authority services commissioners, NHS England, OHID, PCC Offices… all of whom need to understand the needs of the person on PRB and how the wider systems can be configured to support rather than undermine continuity of care.  This involved LA commissioning community services to prescribe PRB, getting budgets to do so, and then having the APC update community formularies to ensure prescribers could use the medication.</t>
  </si>
  <si>
    <t>These roles have a supportive role to play in PRB administration.  All prisoners are released on license.  So Probation Practitioners need to know what medication the person is on.  H&amp;J Co-ordionator will help raise awareness and understanding of this area.  Also as we establish Combatting Drugs Partnerships prison representative (usually DSLs) need to make the partners aware of what is happening in order to get wider system alignment and integration.  So these roles have a vital strategic role to play in system design and delivery.</t>
  </si>
  <si>
    <t>If required, provider/commissioner develops proposal and business case for implementing buprenorphine LA injection, including the financial impact and potential number and types of patients to receive buprenorphine LA injection and matched to clinical capacity to deliver the intervention</t>
  </si>
  <si>
    <t>Consult with relevant Pharmacy Lead and establish Controlled Drug (CD) license status of premises and to decide on Buvidal dispensing/delivery model i.e. *Onsite, Buddy pharmacy or Pharmacist administration</t>
  </si>
  <si>
    <t>Utilise / Develop staff (prison and healthcare) information sheets/leaflets – role of staff (prison/health), how/when/risks/what to look out for</t>
  </si>
  <si>
    <t>Develop communications plan for all relevant stakeholder groups</t>
  </si>
  <si>
    <t xml:space="preserve">Involvement of other services  </t>
  </si>
  <si>
    <t xml:space="preserve">Staff awareness </t>
  </si>
  <si>
    <t xml:space="preserve">Lived experience involvement </t>
  </si>
  <si>
    <t xml:space="preserve">Promotional materials available </t>
  </si>
  <si>
    <t xml:space="preserve">Continuity of care </t>
  </si>
  <si>
    <t>Prison to community pathway alignment</t>
  </si>
  <si>
    <t>Prison Drug Strategy Leads and Health and Justice Co-ordinators</t>
  </si>
  <si>
    <t>Themes</t>
  </si>
  <si>
    <t>Buvidal should be provided as an OST option in all prisons as it provides patients with a choice regarding their OST medication, bringing care in line with community practice, and ensuring continuity of care as patients move between the community and prison, and transferred between prisons.</t>
  </si>
  <si>
    <t>OST patients considering Buvidal as a treatment option should be given clear expectations, particularly around the potential discomfort they may experience whilst transferring from methadone to Buvidal, and the requirement to move to monthly dosing of Buvidal once stabilised on weekly injections</t>
  </si>
  <si>
    <t>Care needs to be given to the language used with patients when introducing new treatment options within the prisons. Whilst Buvidal may be a new treatment that is being provided at these sites, it is not an investigational medicinal product and thus staff should avoid using terminology such as ‘trial’ or ‘pilot</t>
  </si>
  <si>
    <t>Patients moving to Buvidal medication should be encouraged to engage in purposeful activity and, where required, be referred to mental health services for support in managing the negative effects of past trauma that may emerge from moving to a partial agonist medication</t>
  </si>
  <si>
    <t>Peer-support/mutual-aid groups specific to Buvidal should be available in the prisons to help disseminate information about this new OST option and to provide a forum where patients on Buvidal can support one another.</t>
  </si>
  <si>
    <t>Given that some patients may struggle to titrate their methadone to 30mg daily to be able to be moved to Buvidal, future research should explore the potential for switching to Buvidal from higher doses of methadone.</t>
  </si>
  <si>
    <t>To ensure that Buvidal is a treatment option for all OST patients within prisons, healthcare services should work closely with their local commissioning teams to ensure that there is secured funding in place to enable this possibility. For commissioners, this may involve increasing the funding allocated to OST budgets for prison healthcare services</t>
  </si>
  <si>
    <t>If caps on Buvidal patients are in place within prisons due to costing implications, clinical and non-clinical teams should be careful not to oversell the offer of Buvidal to patients as an inability or delays in being able to access Buvidal may have a detrimental impact on patients’ recovery journeys</t>
  </si>
  <si>
    <t>Prison sites considering incorporating Buvidal as an OST treatment offer should take a collaborative approach to implementation, one that involves all key stakeholders</t>
  </si>
  <si>
    <t>Buvidal training should be provided to all healthcare staff, not just those responsible for delivering substance misuse services within prisons. Consideration should also be given to offering face-to-face as well as online training.</t>
  </si>
  <si>
    <t>To be comprehensive, Buvidal training for staff should incorporate how to undertake a Buvidal detoxification with a patient, and how to convert them back to methadone if this is their preference.</t>
  </si>
  <si>
    <t>It is vitally important that prison healthcare services collaborate with their community drug treatment partners to ensure that community services are able and prepared to continue Buvidal provision for patients being released from prison.</t>
  </si>
  <si>
    <t>Prison healthcare services considering implementing Buvidal at their respective sites should ensure that there is enough staff capacity to be able to initiate, monitor, and support patients that are moved to Buvidal</t>
  </si>
  <si>
    <t>Buvidal Implementation in Secure Environments: a Service Evaluation of the Spectrum Community Health Pilot Sites Authors: Dr Pip Hearty, George Charlesworth, and Dr Nat Wright</t>
  </si>
  <si>
    <t>Commitment received from Governor to support implementation strategy</t>
  </si>
  <si>
    <t>Prison substance misuse startegy lead invited to implementation planning group</t>
  </si>
  <si>
    <t>Liaise with community treatment services to ensure they are aware of the service being provided. Develop pathway following release of patients.</t>
  </si>
  <si>
    <t>Ensure access to Alliance, order initial stock.</t>
  </si>
  <si>
    <t>Spectrum evaluation reccomendations</t>
  </si>
  <si>
    <t>LAB considered at all stages of treatment, medical reviews, keyworker discussion, change in pt circumstances</t>
  </si>
  <si>
    <t>Preparing the patient – from medication point of view, need to be in mild withdrawal (peer support) but also meaningful use of time once on injection</t>
  </si>
  <si>
    <t>Service evaluation - Future benefits, system cost and efficiency</t>
  </si>
  <si>
    <t>Camurus on going support around workforce training, new starter induction etc</t>
  </si>
  <si>
    <t>Bespoke prescriber training, SMS prescribers + other healthcare prescribers, GP’s etc</t>
  </si>
  <si>
    <t>Develop service user information sheets/ leaflets/posters around for who, how and when buprenorphine LA injection might be used</t>
  </si>
  <si>
    <r>
      <rPr>
        <b/>
        <sz val="16"/>
        <color theme="1"/>
        <rFont val="Calibri"/>
        <family val="2"/>
        <scheme val="minor"/>
      </rPr>
      <t>BACKGROUND</t>
    </r>
    <r>
      <rPr>
        <sz val="16"/>
        <color theme="1"/>
        <rFont val="Calibri"/>
        <family val="2"/>
        <scheme val="minor"/>
      </rPr>
      <t xml:space="preserve"> The following project planner has been designed to support drug treatment providers in mapping out and completing the relevant activities in order to implement Buvidal® prolonged release buprenorphine solution for injection into their local opioid dependence treatment systems. Please note, this project planner serves as a guide and cannot include all the specific local requirements that may need to be fulfilled. Some activities listed below and the sequence in which they are listed may be irrelevant depending on the organisation. Therefore, users are encouraged to make amendments to reflect their organisation’s individual requirements.
It often helps to identify and engage with wider system stakeholders to ensure awareness of Buvidal and enable continuity of care.</t>
    </r>
  </si>
  <si>
    <t>Proposal to introduce / implement Buprenorphine LA Injection discussed with Regional Manager/Commissioning team / Local delivery board to understand funding and capacity.</t>
  </si>
  <si>
    <t xml:space="preserve">Establish Buprenorphine LA Injection implementation lead and/or multi-disciplinary working group with clinical and non-clinical representation </t>
  </si>
  <si>
    <t>All relevant staff receive training: (1) Buprenorphine LA Injection presentation (safety profile and efficacy), (2) Buprenorphine LA Injection administration including video demonstration and practice using demonstration devices (3) familiarisation with supporting materials i.e. patient information booklets, patient alert card, HCP information booklet, dosing card, quick injection guide</t>
  </si>
  <si>
    <t>Suitable patients are invited into a session where they are informed about Buprenorphine LA Injection</t>
  </si>
  <si>
    <t>Patients agreed to commence Buprenorphine LA Injection are booked in to see the prescribing clinicians and psychosocial team</t>
  </si>
  <si>
    <t>Consideration around DRU’s/ ISFL’s and how Buprenorphine LA Injection could be incorporated into this pathway</t>
  </si>
  <si>
    <t>F</t>
  </si>
  <si>
    <t>For Prescribing Information and Adverse Event reporting click here</t>
  </si>
  <si>
    <t xml:space="preserve">             Camurus Template
             UK-BUV-2400238,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</si>
</sst>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quot;£&quot;* #,##0_-;_-&quot;£&quot;* &quot;-&quot;_-;_-@_-"/>
    <numFmt numFmtId="44" formatCode="_-&quot;£&quot;* #,##0.00_-;\-&quot;£&quot;* #,##0.00_-;_-&quot;£&quot;* &quot;-&quot;??_-;_-@_-"/>
    <numFmt numFmtId="164" formatCode="_(* #,##0.00_);_(* \(#,##0.00\);_(* &quot;-&quot;??_);_(@_)"/>
    <numFmt numFmtId="165" formatCode="d"/>
    <numFmt numFmtId="166" formatCode="#,##0_ ;\-#,##0\ "/>
  </numFmts>
  <fonts count="38">
    <font>
      <sz val="11"/>
      <color theme="1"/>
      <name val="Calibri"/>
      <family val="2"/>
      <scheme val="min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sz val="11"/>
      <color theme="0"/>
      <name val="Calibri"/>
      <family val="2"/>
      <scheme val="minor"/>
    </font>
    <font>
      <b/>
      <sz val="10"/>
      <color theme="0"/>
      <name val="Calibri"/>
      <family val="2"/>
      <scheme val="minor"/>
    </font>
    <font>
      <sz val="10"/>
      <color theme="0"/>
      <name val="Calibri"/>
      <family val="2"/>
      <scheme val="minor"/>
    </font>
    <font>
      <b/>
      <sz val="14"/>
      <name val="Calibri"/>
      <family val="2"/>
      <scheme val="minor"/>
    </font>
    <font>
      <b/>
      <sz val="14"/>
      <color theme="0"/>
      <name val="Calibri"/>
      <family val="2"/>
      <scheme val="minor"/>
    </font>
    <font>
      <sz val="16"/>
      <color theme="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color rgb="FF0B0C0C"/>
      <name val="Inherit"/>
    </font>
    <font>
      <b/>
      <sz val="18"/>
      <color theme="1" tint="0.34998626667073579"/>
      <name val="Calibri"/>
      <family val="2"/>
      <scheme val="major"/>
    </font>
    <font>
      <b/>
      <sz val="14"/>
      <color theme="2" tint="-0.249977111117893"/>
      <name val="Calibri"/>
      <family val="2"/>
      <scheme val="minor"/>
    </font>
    <font>
      <b/>
      <sz val="14"/>
      <color theme="1"/>
      <name val="Calibri"/>
      <family val="2"/>
      <scheme val="minor"/>
    </font>
    <font>
      <sz val="11"/>
      <color rgb="FF333F4F"/>
      <name val="Calibri"/>
      <family val="2"/>
      <scheme val="minor"/>
    </font>
    <font>
      <sz val="11"/>
      <color rgb="FF000000"/>
      <name val="Calibri"/>
      <family val="2"/>
      <scheme val="minor"/>
    </font>
    <font>
      <b/>
      <sz val="12"/>
      <color theme="0"/>
      <name val="Calibri"/>
      <family val="2"/>
      <scheme val="minor"/>
    </font>
    <font>
      <sz val="12"/>
      <color theme="1"/>
      <name val="Calibri"/>
      <family val="2"/>
      <scheme val="minor"/>
    </font>
    <font>
      <b/>
      <u/>
      <sz val="16"/>
      <color theme="1"/>
      <name val="Calibri"/>
      <family val="2"/>
      <scheme val="minor"/>
    </font>
    <font>
      <b/>
      <sz val="20"/>
      <color theme="0"/>
      <name val="Calibri"/>
      <family val="2"/>
      <scheme val="minor"/>
    </font>
    <font>
      <b/>
      <sz val="16"/>
      <name val="Calibri"/>
      <family val="2"/>
      <scheme val="minor"/>
    </font>
    <font>
      <b/>
      <sz val="16"/>
      <color theme="1"/>
      <name val="Calibri"/>
      <family val="2"/>
      <scheme val="minor"/>
    </font>
    <font>
      <b/>
      <u/>
      <sz val="18"/>
      <color rgb="FFFF0000"/>
      <name val="Arial"/>
      <family val="2"/>
    </font>
  </fonts>
  <fills count="69">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6"/>
      </patternFill>
    </fill>
    <fill>
      <patternFill patternType="solid">
        <fgColor theme="4"/>
        <bgColor indexed="64"/>
      </patternFill>
    </fill>
    <fill>
      <patternFill patternType="solid">
        <fgColor theme="6"/>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F8F40"/>
        <bgColor indexed="64"/>
      </patternFill>
    </fill>
    <fill>
      <patternFill patternType="solid">
        <fgColor theme="6" tint="0.79998168889431442"/>
        <bgColor indexed="64"/>
      </patternFill>
    </fill>
    <fill>
      <patternFill patternType="solid">
        <fgColor theme="9"/>
        <bgColor indexed="64"/>
      </patternFill>
    </fill>
    <fill>
      <patternFill patternType="solid">
        <fgColor rgb="FF92D050"/>
        <bgColor indexed="64"/>
      </patternFill>
    </fill>
    <fill>
      <patternFill patternType="solid">
        <fgColor rgb="FFCCFF99"/>
        <bgColor indexed="64"/>
      </patternFill>
    </fill>
    <fill>
      <patternFill patternType="solid">
        <fgColor theme="8"/>
        <bgColor indexed="64"/>
      </patternFill>
    </fill>
    <fill>
      <patternFill patternType="solid">
        <fgColor theme="0"/>
        <bgColor theme="4"/>
      </patternFill>
    </fill>
    <fill>
      <patternFill patternType="solid">
        <fgColor rgb="FFFCE4D6"/>
        <bgColor indexed="64"/>
      </patternFill>
    </fill>
    <fill>
      <patternFill patternType="solid">
        <fgColor rgb="FF00B050"/>
        <bgColor indexed="64"/>
      </patternFill>
    </fill>
    <fill>
      <patternFill patternType="solid">
        <fgColor rgb="FFF2D9FA"/>
        <bgColor indexed="64"/>
      </patternFill>
    </fill>
    <fill>
      <patternFill patternType="solid">
        <fgColor theme="0"/>
        <bgColor indexed="64"/>
      </patternFill>
    </fill>
    <fill>
      <patternFill patternType="solid">
        <fgColor rgb="FFF18879"/>
        <bgColor indexed="64"/>
      </patternFill>
    </fill>
    <fill>
      <patternFill patternType="solid">
        <fgColor rgb="FFFCDDD1"/>
        <bgColor indexed="64"/>
      </patternFill>
    </fill>
    <fill>
      <patternFill patternType="solid">
        <fgColor rgb="FFA286AE"/>
        <bgColor indexed="64"/>
      </patternFill>
    </fill>
    <fill>
      <patternFill patternType="solid">
        <fgColor rgb="FFDACCDD"/>
        <bgColor indexed="64"/>
      </patternFill>
    </fill>
    <fill>
      <patternFill patternType="solid">
        <fgColor rgb="FF7CC8C5"/>
        <bgColor indexed="64"/>
      </patternFill>
    </fill>
    <fill>
      <patternFill patternType="solid">
        <fgColor rgb="FF627EB3"/>
        <bgColor indexed="64"/>
      </patternFill>
    </fill>
    <fill>
      <patternFill patternType="solid">
        <fgColor rgb="FFCDDBEC"/>
        <bgColor indexed="64"/>
      </patternFill>
    </fill>
    <fill>
      <patternFill patternType="solid">
        <fgColor rgb="FFAFDFF9"/>
        <bgColor indexed="64"/>
      </patternFill>
    </fill>
    <fill>
      <patternFill patternType="solid">
        <fgColor rgb="FFDFF2FD"/>
        <bgColor indexed="64"/>
      </patternFill>
    </fill>
    <fill>
      <patternFill patternType="solid">
        <fgColor rgb="FFA2D6D5"/>
        <bgColor indexed="64"/>
      </patternFill>
    </fill>
    <fill>
      <patternFill patternType="solid">
        <fgColor rgb="FFC8D2D4"/>
        <bgColor indexed="64"/>
      </patternFill>
    </fill>
    <fill>
      <patternFill patternType="solid">
        <fgColor rgb="FF3E4765"/>
        <bgColor indexed="64"/>
      </patternFill>
    </fill>
    <fill>
      <patternFill patternType="solid">
        <fgColor rgb="FF887F81"/>
        <bgColor indexed="64"/>
      </patternFill>
    </fill>
    <fill>
      <patternFill patternType="solid">
        <fgColor rgb="FFA2BFDE"/>
        <bgColor indexed="64"/>
      </patternFill>
    </fill>
    <fill>
      <patternFill patternType="solid">
        <fgColor rgb="FF9295AA"/>
        <bgColor indexed="64"/>
      </patternFill>
    </fill>
    <fill>
      <patternFill patternType="solid">
        <fgColor rgb="FFDDE3E4"/>
        <bgColor indexed="64"/>
      </patternFill>
    </fill>
    <fill>
      <patternFill patternType="solid">
        <fgColor rgb="FFF8C0AC"/>
        <bgColor indexed="64"/>
      </patternFill>
    </fill>
  </fills>
  <borders count="3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14996795556505021"/>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0" tint="-0.14993743705557422"/>
      </left>
      <right style="thin">
        <color theme="0" tint="-0.14993743705557422"/>
      </right>
      <top style="medium">
        <color theme="0" tint="-0.14996795556505021"/>
      </top>
      <bottom/>
      <diagonal/>
    </border>
    <border>
      <left style="thin">
        <color theme="0" tint="-0.14993743705557422"/>
      </left>
      <right style="thin">
        <color theme="0" tint="-0.14993743705557422"/>
      </right>
      <top/>
      <bottom style="medium">
        <color theme="0" tint="-0.149967955565050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B1B4B6"/>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tint="-0.34998626667073579"/>
      </right>
      <top/>
      <bottom style="medium">
        <color theme="0" tint="-0.14996795556505021"/>
      </bottom>
      <diagonal/>
    </border>
    <border>
      <left/>
      <right style="thin">
        <color theme="0" tint="-0.14993743705557422"/>
      </right>
      <top style="medium">
        <color theme="0" tint="-0.14996795556505021"/>
      </top>
      <bottom/>
      <diagonal/>
    </border>
    <border>
      <left style="thin">
        <color rgb="FF000000"/>
      </left>
      <right style="thin">
        <color rgb="FF000000"/>
      </right>
      <top style="thin">
        <color rgb="FF000000"/>
      </top>
      <bottom style="thin">
        <color rgb="FF000000"/>
      </bottom>
      <diagonal/>
    </border>
  </borders>
  <cellStyleXfs count="51">
    <xf numFmtId="0" fontId="0" fillId="0" borderId="0"/>
    <xf numFmtId="0" fontId="2" fillId="0" borderId="0" applyNumberFormat="0" applyFill="0" applyBorder="0" applyAlignment="0" applyProtection="0">
      <alignment vertical="top"/>
      <protection locked="0"/>
    </xf>
    <xf numFmtId="9" fontId="5" fillId="0" borderId="0" applyFont="0" applyFill="0" applyBorder="0" applyProtection="0">
      <alignment horizontal="center" vertical="center"/>
    </xf>
    <xf numFmtId="0" fontId="8" fillId="0" borderId="0"/>
    <xf numFmtId="164" fontId="5" fillId="0" borderId="1" applyFont="0" applyFill="0" applyAlignment="0" applyProtection="0"/>
    <xf numFmtId="0" fontId="7" fillId="0" borderId="0" applyNumberFormat="0" applyFill="0" applyBorder="0" applyAlignment="0" applyProtection="0"/>
    <xf numFmtId="0" fontId="6" fillId="0" borderId="0" applyNumberFormat="0" applyFill="0" applyAlignment="0" applyProtection="0"/>
    <xf numFmtId="0" fontId="6" fillId="0" borderId="0" applyNumberFormat="0" applyFill="0" applyProtection="0">
      <alignment vertical="top"/>
    </xf>
    <xf numFmtId="0" fontId="5" fillId="0" borderId="0" applyNumberFormat="0" applyFill="0" applyProtection="0">
      <alignment horizontal="right" vertical="center" indent="1"/>
    </xf>
    <xf numFmtId="14" fontId="5" fillId="0" borderId="0" applyFont="0" applyFill="0" applyBorder="0">
      <alignment horizontal="center" vertical="center"/>
    </xf>
    <xf numFmtId="166" fontId="5" fillId="0" borderId="0" applyFont="0" applyFill="0" applyBorder="0" applyProtection="0">
      <alignment horizontal="center" vertical="center"/>
    </xf>
    <xf numFmtId="0" fontId="8" fillId="5" borderId="0" applyNumberFormat="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14" fillId="0" borderId="0" applyNumberFormat="0" applyFill="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8" fillId="13" borderId="13" applyNumberFormat="0" applyAlignment="0" applyProtection="0"/>
    <xf numFmtId="0" fontId="19" fillId="14" borderId="14" applyNumberFormat="0" applyAlignment="0" applyProtection="0"/>
    <xf numFmtId="0" fontId="20" fillId="14" borderId="13" applyNumberFormat="0" applyAlignment="0" applyProtection="0"/>
    <xf numFmtId="0" fontId="21" fillId="0" borderId="15" applyNumberFormat="0" applyFill="0" applyAlignment="0" applyProtection="0"/>
    <xf numFmtId="0" fontId="22" fillId="15" borderId="16" applyNumberFormat="0" applyAlignment="0" applyProtection="0"/>
    <xf numFmtId="0" fontId="23" fillId="0" borderId="0" applyNumberFormat="0" applyFill="0" applyBorder="0" applyAlignment="0" applyProtection="0"/>
    <xf numFmtId="0" fontId="5" fillId="16" borderId="17" applyNumberFormat="0" applyFont="0" applyAlignment="0" applyProtection="0"/>
    <xf numFmtId="0" fontId="24" fillId="0" borderId="0" applyNumberFormat="0" applyFill="0" applyBorder="0" applyAlignment="0" applyProtection="0"/>
    <xf numFmtId="0" fontId="4" fillId="0" borderId="18" applyNumberFormat="0" applyFill="0" applyAlignment="0" applyProtection="0"/>
    <xf numFmtId="0" fontId="8"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8"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8"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9" fontId="5" fillId="0" borderId="0" applyFont="0" applyFill="0" applyBorder="0" applyAlignment="0" applyProtection="0"/>
  </cellStyleXfs>
  <cellXfs count="253">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1" fillId="0" borderId="0" xfId="0" applyFont="1"/>
    <xf numFmtId="0" fontId="8" fillId="0" borderId="0" xfId="0" applyFont="1" applyAlignment="1">
      <alignment horizontal="center"/>
    </xf>
    <xf numFmtId="0" fontId="6" fillId="0" borderId="0" xfId="7">
      <alignment vertical="top"/>
    </xf>
    <xf numFmtId="0" fontId="0" fillId="0" borderId="5" xfId="0" applyBorder="1"/>
    <xf numFmtId="0" fontId="10" fillId="3" borderId="4" xfId="0" applyFont="1" applyFill="1" applyBorder="1" applyAlignment="1">
      <alignment horizontal="center" vertical="center" shrinkToFit="1"/>
    </xf>
    <xf numFmtId="0" fontId="3" fillId="0" borderId="0" xfId="0" applyFont="1" applyAlignment="1">
      <alignment horizontal="center" vertical="center"/>
    </xf>
    <xf numFmtId="0" fontId="9" fillId="4" borderId="0" xfId="0" applyFont="1" applyFill="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wrapText="1"/>
    </xf>
    <xf numFmtId="0" fontId="0" fillId="2" borderId="11" xfId="0" applyFill="1" applyBorder="1" applyAlignment="1">
      <alignment horizontal="center" vertical="center"/>
    </xf>
    <xf numFmtId="0" fontId="0" fillId="0" borderId="9" xfId="0" applyBorder="1" applyAlignment="1">
      <alignment horizontal="center" vertical="center"/>
    </xf>
    <xf numFmtId="0" fontId="3" fillId="2" borderId="8" xfId="0" applyFont="1" applyFill="1" applyBorder="1" applyAlignment="1">
      <alignment horizontal="center" vertical="center"/>
    </xf>
    <xf numFmtId="0" fontId="13" fillId="0" borderId="0" xfId="0" applyFont="1"/>
    <xf numFmtId="165" fontId="10" fillId="3" borderId="2" xfId="0" applyNumberFormat="1" applyFont="1" applyFill="1" applyBorder="1" applyAlignment="1">
      <alignment horizontal="center" vertical="center"/>
    </xf>
    <xf numFmtId="165" fontId="10" fillId="3" borderId="0" xfId="0" applyNumberFormat="1" applyFont="1" applyFill="1" applyAlignment="1">
      <alignment horizontal="center" vertical="center"/>
    </xf>
    <xf numFmtId="165" fontId="10" fillId="3" borderId="3" xfId="0" applyNumberFormat="1" applyFont="1" applyFill="1" applyBorder="1" applyAlignment="1">
      <alignment horizontal="center" vertical="center"/>
    </xf>
    <xf numFmtId="0" fontId="4" fillId="0" borderId="0" xfId="0" applyFont="1"/>
    <xf numFmtId="14" fontId="0" fillId="0" borderId="0" xfId="0" applyNumberFormat="1"/>
    <xf numFmtId="16" fontId="25" fillId="40" borderId="19" xfId="0" applyNumberFormat="1" applyFont="1" applyFill="1" applyBorder="1" applyAlignment="1">
      <alignment horizontal="left" vertical="top" wrapText="1" indent="1"/>
    </xf>
    <xf numFmtId="0" fontId="25" fillId="40" borderId="19" xfId="0" applyFont="1" applyFill="1" applyBorder="1" applyAlignment="1">
      <alignment horizontal="left" vertical="top" wrapText="1" indent="1"/>
    </xf>
    <xf numFmtId="0" fontId="25" fillId="40" borderId="19" xfId="0" applyFont="1" applyFill="1" applyBorder="1" applyAlignment="1">
      <alignment horizontal="left" vertical="top" wrapText="1"/>
    </xf>
    <xf numFmtId="16" fontId="25" fillId="40" borderId="0" xfId="0" applyNumberFormat="1" applyFont="1" applyFill="1" applyAlignment="1">
      <alignment horizontal="left" vertical="top" wrapText="1" indent="1"/>
    </xf>
    <xf numFmtId="0" fontId="25" fillId="40" borderId="0" xfId="0" applyFont="1" applyFill="1" applyAlignment="1">
      <alignment horizontal="left" vertical="top" wrapText="1" indent="1"/>
    </xf>
    <xf numFmtId="0" fontId="25" fillId="40" borderId="0" xfId="0" applyFont="1" applyFill="1" applyAlignment="1">
      <alignment horizontal="left" vertical="top" wrapText="1"/>
    </xf>
    <xf numFmtId="0" fontId="27" fillId="0" borderId="0" xfId="8" applyFont="1">
      <alignment horizontal="right" vertical="center" indent="1"/>
    </xf>
    <xf numFmtId="0" fontId="8" fillId="0" borderId="0" xfId="3" applyAlignment="1" applyProtection="1">
      <alignment wrapText="1"/>
      <protection locked="0"/>
    </xf>
    <xf numFmtId="0" fontId="0" fillId="0" borderId="0" xfId="0" applyProtection="1">
      <protection locked="0"/>
    </xf>
    <xf numFmtId="165" fontId="1" fillId="3" borderId="2" xfId="0" applyNumberFormat="1" applyFont="1" applyFill="1" applyBorder="1" applyAlignment="1" applyProtection="1">
      <alignment horizontal="center" vertical="center"/>
      <protection locked="0"/>
    </xf>
    <xf numFmtId="165" fontId="1" fillId="3" borderId="0" xfId="0" applyNumberFormat="1" applyFont="1" applyFill="1" applyAlignment="1" applyProtection="1">
      <alignment horizontal="center" vertical="center"/>
      <protection locked="0"/>
    </xf>
    <xf numFmtId="165" fontId="1" fillId="3" borderId="3" xfId="0" applyNumberFormat="1"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4" fillId="0" borderId="0" xfId="0" applyFont="1" applyAlignment="1" applyProtection="1">
      <alignment horizontal="left" wrapText="1" indent="1"/>
      <protection locked="0"/>
    </xf>
    <xf numFmtId="0" fontId="0" fillId="0" borderId="0" xfId="0" applyAlignment="1" applyProtection="1">
      <alignment horizontal="center" vertical="center"/>
      <protection locked="0"/>
    </xf>
    <xf numFmtId="9" fontId="0" fillId="0" borderId="0" xfId="2" applyFont="1" applyFill="1" applyBorder="1" applyProtection="1">
      <alignment horizontal="center" vertical="center"/>
      <protection locked="0"/>
    </xf>
    <xf numFmtId="14" fontId="0" fillId="0" borderId="0" xfId="9" applyFont="1" applyFill="1" applyBorder="1" applyProtection="1">
      <alignment horizontal="center" vertical="center"/>
      <protection locked="0"/>
    </xf>
    <xf numFmtId="166" fontId="0" fillId="0" borderId="0" xfId="10" applyFont="1" applyFill="1" applyBorder="1" applyProtection="1">
      <alignment horizontal="center" vertical="center"/>
      <protection locked="0"/>
    </xf>
    <xf numFmtId="0" fontId="0" fillId="0" borderId="0" xfId="0" applyAlignment="1" applyProtection="1">
      <alignment horizontal="left" wrapText="1" indent="2"/>
      <protection locked="0"/>
    </xf>
    <xf numFmtId="0" fontId="0" fillId="2" borderId="0" xfId="0" applyFill="1" applyProtection="1">
      <protection locked="0"/>
    </xf>
    <xf numFmtId="0" fontId="0" fillId="2" borderId="0" xfId="0" applyFill="1" applyAlignment="1" applyProtection="1">
      <alignment horizontal="center"/>
      <protection locked="0"/>
    </xf>
    <xf numFmtId="0" fontId="28" fillId="0" borderId="0" xfId="7" applyFont="1" applyAlignment="1"/>
    <xf numFmtId="0" fontId="0" fillId="0" borderId="0" xfId="0" applyAlignment="1">
      <alignment horizontal="left" wrapText="1" indent="2"/>
    </xf>
    <xf numFmtId="9" fontId="0" fillId="0" borderId="0" xfId="2" applyFont="1" applyFill="1" applyBorder="1" applyProtection="1">
      <alignment horizontal="center" vertical="center"/>
    </xf>
    <xf numFmtId="14" fontId="0" fillId="0" borderId="0" xfId="9" applyFont="1" applyFill="1" applyBorder="1">
      <alignment horizontal="center" vertical="center"/>
    </xf>
    <xf numFmtId="166" fontId="0" fillId="0" borderId="0" xfId="10" applyFont="1" applyFill="1" applyBorder="1" applyProtection="1">
      <alignment horizontal="center" vertical="center"/>
    </xf>
    <xf numFmtId="0" fontId="0" fillId="0" borderId="10" xfId="0" applyBorder="1" applyAlignment="1">
      <alignment vertical="center"/>
    </xf>
    <xf numFmtId="0" fontId="8" fillId="0" borderId="0" xfId="3" applyProtection="1">
      <protection locked="0"/>
    </xf>
    <xf numFmtId="0" fontId="6" fillId="0" borderId="0" xfId="7" applyAlignment="1">
      <alignment horizontal="left" vertical="top"/>
    </xf>
    <xf numFmtId="0" fontId="0" fillId="0" borderId="0" xfId="0" applyAlignment="1">
      <alignment horizontal="left" vertical="top" wrapText="1"/>
    </xf>
    <xf numFmtId="0" fontId="0" fillId="0" borderId="20" xfId="0" applyBorder="1" applyAlignment="1">
      <alignment horizontal="center" vertical="center" wrapText="1"/>
    </xf>
    <xf numFmtId="9" fontId="0" fillId="0" borderId="20" xfId="2" applyFont="1" applyFill="1" applyBorder="1" applyProtection="1">
      <alignment horizontal="center" vertical="center"/>
    </xf>
    <xf numFmtId="0" fontId="0" fillId="0" borderId="0" xfId="0" applyAlignment="1">
      <alignment horizontal="left" vertical="top"/>
    </xf>
    <xf numFmtId="0" fontId="0" fillId="0" borderId="0" xfId="0" applyAlignment="1" applyProtection="1">
      <alignment horizontal="left" vertical="top"/>
      <protection locked="0"/>
    </xf>
    <xf numFmtId="0" fontId="0" fillId="2" borderId="0" xfId="0" applyFill="1" applyAlignment="1" applyProtection="1">
      <alignment horizontal="left" vertical="top"/>
      <protection locked="0"/>
    </xf>
    <xf numFmtId="166" fontId="0" fillId="42" borderId="22" xfId="10" applyFont="1" applyFill="1" applyBorder="1" applyProtection="1">
      <alignment horizontal="center" vertical="center"/>
      <protection locked="0"/>
    </xf>
    <xf numFmtId="14" fontId="0" fillId="42" borderId="22" xfId="9" applyFont="1" applyFill="1" applyBorder="1">
      <alignment horizontal="center" vertical="center"/>
    </xf>
    <xf numFmtId="0" fontId="0" fillId="0" borderId="21" xfId="0" applyBorder="1" applyAlignment="1">
      <alignment horizontal="center" vertical="center" wrapText="1"/>
    </xf>
    <xf numFmtId="0" fontId="0" fillId="45" borderId="22" xfId="0" applyFill="1" applyBorder="1" applyAlignment="1" applyProtection="1">
      <alignment horizontal="left" vertical="top" wrapText="1"/>
      <protection locked="0"/>
    </xf>
    <xf numFmtId="0" fontId="0" fillId="45" borderId="22" xfId="0" applyFill="1" applyBorder="1" applyAlignment="1" applyProtection="1">
      <alignment horizontal="center" vertical="center"/>
      <protection locked="0"/>
    </xf>
    <xf numFmtId="9" fontId="0" fillId="45" borderId="22" xfId="2" applyFont="1" applyFill="1" applyBorder="1" applyProtection="1">
      <alignment horizontal="center" vertical="center"/>
      <protection locked="0"/>
    </xf>
    <xf numFmtId="14" fontId="0" fillId="45" borderId="22" xfId="9" applyFont="1" applyFill="1" applyBorder="1" applyProtection="1">
      <alignment horizontal="center" vertical="center"/>
      <protection locked="0"/>
    </xf>
    <xf numFmtId="166" fontId="0" fillId="45" borderId="22" xfId="10" applyFont="1" applyFill="1" applyBorder="1" applyProtection="1">
      <alignment horizontal="center" vertical="center"/>
      <protection locked="0"/>
    </xf>
    <xf numFmtId="14" fontId="0" fillId="45" borderId="22" xfId="9" applyFont="1" applyFill="1" applyBorder="1">
      <alignment horizontal="center" vertical="center"/>
    </xf>
    <xf numFmtId="0" fontId="3" fillId="42" borderId="22" xfId="0" applyFont="1" applyFill="1" applyBorder="1" applyAlignment="1" applyProtection="1">
      <alignment horizontal="center" vertical="center"/>
      <protection locked="0"/>
    </xf>
    <xf numFmtId="9" fontId="3" fillId="42" borderId="22" xfId="2" applyFont="1" applyFill="1" applyBorder="1" applyProtection="1">
      <alignment horizontal="center"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3" fillId="42" borderId="22" xfId="0" applyFont="1" applyFill="1" applyBorder="1" applyAlignment="1" applyProtection="1">
      <alignment horizontal="left" vertical="top" wrapText="1"/>
      <protection locked="0"/>
    </xf>
    <xf numFmtId="0" fontId="0" fillId="45" borderId="23" xfId="0" applyFill="1" applyBorder="1" applyAlignment="1" applyProtection="1">
      <alignment horizontal="left" vertical="top" wrapText="1"/>
      <protection locked="0"/>
    </xf>
    <xf numFmtId="0" fontId="0" fillId="45" borderId="23" xfId="0" applyFill="1" applyBorder="1" applyAlignment="1" applyProtection="1">
      <alignment horizontal="center" vertical="center"/>
      <protection locked="0"/>
    </xf>
    <xf numFmtId="9" fontId="0" fillId="45" borderId="23" xfId="2" applyFont="1" applyFill="1" applyBorder="1" applyProtection="1">
      <alignment horizontal="center" vertical="center"/>
      <protection locked="0"/>
    </xf>
    <xf numFmtId="14" fontId="0" fillId="45" borderId="23" xfId="9" applyFont="1" applyFill="1" applyBorder="1">
      <alignment horizontal="center" vertical="center"/>
    </xf>
    <xf numFmtId="166" fontId="0" fillId="45" borderId="23" xfId="10" applyFont="1" applyFill="1" applyBorder="1" applyProtection="1">
      <alignment horizontal="center" vertical="center"/>
      <protection locked="0"/>
    </xf>
    <xf numFmtId="0" fontId="3" fillId="42" borderId="24" xfId="0" applyFont="1" applyFill="1" applyBorder="1" applyAlignment="1" applyProtection="1">
      <alignment horizontal="left" vertical="top" wrapText="1"/>
      <protection locked="0"/>
    </xf>
    <xf numFmtId="0" fontId="3" fillId="42" borderId="24" xfId="0" applyFont="1" applyFill="1" applyBorder="1" applyAlignment="1" applyProtection="1">
      <alignment horizontal="center" vertical="center"/>
      <protection locked="0"/>
    </xf>
    <xf numFmtId="9" fontId="3" fillId="42" borderId="24" xfId="2" applyFont="1" applyFill="1" applyBorder="1" applyProtection="1">
      <alignment horizontal="center" vertical="center"/>
      <protection locked="0"/>
    </xf>
    <xf numFmtId="14" fontId="0" fillId="42" borderId="24" xfId="9" applyFont="1" applyFill="1" applyBorder="1">
      <alignment horizontal="center" vertical="center"/>
    </xf>
    <xf numFmtId="166" fontId="0" fillId="42" borderId="24" xfId="10" applyFont="1" applyFill="1" applyBorder="1" applyProtection="1">
      <alignment horizontal="center" vertical="center"/>
      <protection locked="0"/>
    </xf>
    <xf numFmtId="0" fontId="0" fillId="46" borderId="26" xfId="0" applyFill="1" applyBorder="1" applyAlignment="1" applyProtection="1">
      <alignment horizontal="center" vertical="center"/>
      <protection locked="0"/>
    </xf>
    <xf numFmtId="9" fontId="0" fillId="46" borderId="26" xfId="2" applyFont="1" applyFill="1" applyBorder="1" applyProtection="1">
      <alignment horizontal="center" vertical="center"/>
      <protection locked="0"/>
    </xf>
    <xf numFmtId="14" fontId="0" fillId="46" borderId="26" xfId="9" applyFont="1" applyFill="1" applyBorder="1">
      <alignment horizontal="center" vertical="center"/>
    </xf>
    <xf numFmtId="166" fontId="0" fillId="46" borderId="27" xfId="10" applyFont="1" applyFill="1" applyBorder="1" applyProtection="1">
      <alignment horizontal="center" vertical="center"/>
      <protection locked="0"/>
    </xf>
    <xf numFmtId="0" fontId="0" fillId="45" borderId="24" xfId="0" applyFill="1" applyBorder="1" applyAlignment="1" applyProtection="1">
      <alignment horizontal="left" vertical="top" wrapText="1"/>
      <protection locked="0"/>
    </xf>
    <xf numFmtId="0" fontId="0" fillId="45" borderId="24" xfId="0" applyFill="1" applyBorder="1" applyAlignment="1" applyProtection="1">
      <alignment horizontal="center" vertical="center"/>
      <protection locked="0"/>
    </xf>
    <xf numFmtId="9" fontId="0" fillId="45" borderId="24" xfId="2" applyFont="1" applyFill="1" applyBorder="1" applyProtection="1">
      <alignment horizontal="center" vertical="center"/>
      <protection locked="0"/>
    </xf>
    <xf numFmtId="14" fontId="0" fillId="45" borderId="24" xfId="9" applyFont="1" applyFill="1" applyBorder="1" applyProtection="1">
      <alignment horizontal="center" vertical="center"/>
      <protection locked="0"/>
    </xf>
    <xf numFmtId="166" fontId="0" fillId="45" borderId="24" xfId="10" applyFont="1" applyFill="1" applyBorder="1" applyProtection="1">
      <alignment horizontal="center" vertical="center"/>
      <protection locked="0"/>
    </xf>
    <xf numFmtId="0" fontId="0" fillId="44" borderId="26" xfId="0" applyFill="1" applyBorder="1" applyAlignment="1" applyProtection="1">
      <alignment horizontal="center" vertical="center"/>
      <protection locked="0"/>
    </xf>
    <xf numFmtId="9" fontId="0" fillId="44" borderId="26" xfId="2" applyFont="1" applyFill="1" applyBorder="1" applyProtection="1">
      <alignment horizontal="center" vertical="center"/>
      <protection locked="0"/>
    </xf>
    <xf numFmtId="14" fontId="0" fillId="44" borderId="26" xfId="9" applyFont="1" applyFill="1" applyBorder="1" applyProtection="1">
      <alignment horizontal="center" vertical="center"/>
      <protection locked="0"/>
    </xf>
    <xf numFmtId="166" fontId="0" fillId="44" borderId="27" xfId="10" applyFont="1" applyFill="1" applyBorder="1" applyProtection="1">
      <alignment horizontal="center" vertical="center"/>
      <protection locked="0"/>
    </xf>
    <xf numFmtId="0" fontId="0" fillId="43" borderId="26" xfId="0" applyFill="1" applyBorder="1" applyAlignment="1" applyProtection="1">
      <alignment horizontal="center" vertical="center"/>
      <protection locked="0"/>
    </xf>
    <xf numFmtId="9" fontId="0" fillId="43" borderId="26" xfId="2" applyFont="1" applyFill="1" applyBorder="1" applyProtection="1">
      <alignment horizontal="center" vertical="center"/>
      <protection locked="0"/>
    </xf>
    <xf numFmtId="14" fontId="0" fillId="43" borderId="26" xfId="9" applyFont="1" applyFill="1" applyBorder="1" applyProtection="1">
      <alignment horizontal="center" vertical="center"/>
      <protection locked="0"/>
    </xf>
    <xf numFmtId="166" fontId="0" fillId="43" borderId="27" xfId="10" applyFont="1" applyFill="1" applyBorder="1" applyProtection="1">
      <alignment horizontal="center" vertical="center"/>
      <protection locked="0"/>
    </xf>
    <xf numFmtId="0" fontId="0" fillId="0" borderId="29" xfId="0" applyBorder="1" applyAlignment="1">
      <alignment horizontal="center" vertical="center"/>
    </xf>
    <xf numFmtId="0" fontId="0" fillId="0" borderId="30" xfId="0" applyBorder="1" applyAlignment="1">
      <alignment horizontal="center" vertical="center"/>
    </xf>
    <xf numFmtId="0" fontId="3" fillId="0" borderId="20" xfId="0" applyFont="1" applyBorder="1" applyAlignment="1">
      <alignment horizontal="center" vertical="center"/>
    </xf>
    <xf numFmtId="0" fontId="0" fillId="0" borderId="31" xfId="0" applyBorder="1" applyAlignment="1">
      <alignment horizontal="center" vertical="center"/>
    </xf>
    <xf numFmtId="0" fontId="12" fillId="46" borderId="25" xfId="0" applyFont="1" applyFill="1" applyBorder="1"/>
    <xf numFmtId="0" fontId="12" fillId="44" borderId="25" xfId="0" applyFont="1" applyFill="1" applyBorder="1"/>
    <xf numFmtId="0" fontId="9" fillId="47" borderId="0" xfId="0" applyFont="1" applyFill="1" applyAlignment="1">
      <alignment horizontal="center" vertical="center" wrapText="1"/>
    </xf>
    <xf numFmtId="0" fontId="10" fillId="3" borderId="34" xfId="0" applyFont="1" applyFill="1" applyBorder="1" applyAlignment="1">
      <alignment horizontal="center" vertical="center" shrinkToFit="1"/>
    </xf>
    <xf numFmtId="0" fontId="0" fillId="0" borderId="35" xfId="0" applyBorder="1" applyAlignment="1">
      <alignment vertical="center"/>
    </xf>
    <xf numFmtId="0" fontId="0" fillId="0" borderId="31" xfId="0" applyBorder="1" applyAlignment="1">
      <alignment horizontal="center" vertical="center" wrapText="1"/>
    </xf>
    <xf numFmtId="166" fontId="0" fillId="0" borderId="31" xfId="10" applyFont="1" applyFill="1" applyBorder="1" applyProtection="1">
      <alignment horizontal="center" vertical="center"/>
    </xf>
    <xf numFmtId="0" fontId="6" fillId="0" borderId="0" xfId="7" applyAlignment="1">
      <alignment horizontal="center" vertical="center"/>
    </xf>
    <xf numFmtId="0" fontId="28" fillId="7" borderId="26" xfId="0" applyFont="1" applyFill="1" applyBorder="1" applyAlignment="1" applyProtection="1">
      <alignment horizontal="center" vertical="center" wrapText="1"/>
      <protection locked="0"/>
    </xf>
    <xf numFmtId="0" fontId="4" fillId="43" borderId="26" xfId="0" applyFont="1" applyFill="1" applyBorder="1" applyAlignment="1" applyProtection="1">
      <alignment horizontal="center" vertical="center" wrapText="1"/>
      <protection locked="0"/>
    </xf>
    <xf numFmtId="0" fontId="4" fillId="44" borderId="26" xfId="0" applyFont="1" applyFill="1" applyBorder="1" applyAlignment="1" applyProtection="1">
      <alignment horizontal="center" vertical="center" wrapText="1"/>
      <protection locked="0"/>
    </xf>
    <xf numFmtId="0" fontId="0" fillId="45" borderId="24" xfId="0" applyFill="1" applyBorder="1" applyAlignment="1" applyProtection="1">
      <alignment horizontal="center" vertical="center" wrapText="1"/>
      <protection locked="0"/>
    </xf>
    <xf numFmtId="0" fontId="0" fillId="45" borderId="22" xfId="0" applyFill="1" applyBorder="1" applyAlignment="1" applyProtection="1">
      <alignment horizontal="center" vertical="center" wrapText="1"/>
      <protection locked="0"/>
    </xf>
    <xf numFmtId="0" fontId="0" fillId="46" borderId="26" xfId="0" applyFill="1" applyBorder="1" applyAlignment="1" applyProtection="1">
      <alignment horizontal="center" vertical="center" wrapText="1"/>
      <protection locked="0"/>
    </xf>
    <xf numFmtId="0" fontId="3" fillId="42" borderId="24" xfId="0" applyFont="1" applyFill="1" applyBorder="1" applyAlignment="1" applyProtection="1">
      <alignment horizontal="center" vertical="center" wrapText="1"/>
      <protection locked="0"/>
    </xf>
    <xf numFmtId="0" fontId="3" fillId="42" borderId="22"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0" fontId="12" fillId="43" borderId="25" xfId="0" applyFont="1" applyFill="1" applyBorder="1" applyAlignment="1" applyProtection="1">
      <alignment horizontal="left" vertical="top"/>
      <protection locked="0"/>
    </xf>
    <xf numFmtId="0" fontId="0" fillId="48" borderId="24" xfId="0" applyFill="1" applyBorder="1" applyAlignment="1" applyProtection="1">
      <alignment horizontal="left" vertical="center" wrapText="1"/>
      <protection locked="0"/>
    </xf>
    <xf numFmtId="0" fontId="0" fillId="48" borderId="21" xfId="0" applyFill="1" applyBorder="1" applyAlignment="1" applyProtection="1">
      <alignment horizontal="center" vertical="center" wrapText="1"/>
      <protection locked="0"/>
    </xf>
    <xf numFmtId="0" fontId="0" fillId="48" borderId="36" xfId="0" applyFill="1" applyBorder="1" applyAlignment="1" applyProtection="1">
      <alignment horizontal="center" vertical="center" wrapText="1"/>
      <protection locked="0"/>
    </xf>
    <xf numFmtId="0" fontId="0" fillId="48" borderId="32" xfId="0" applyFill="1" applyBorder="1" applyAlignment="1" applyProtection="1">
      <alignment horizontal="left" vertical="top" wrapText="1"/>
      <protection locked="0"/>
    </xf>
    <xf numFmtId="0" fontId="0" fillId="48" borderId="25" xfId="0" applyFill="1" applyBorder="1" applyAlignment="1" applyProtection="1">
      <alignment horizontal="left" vertical="top" wrapText="1"/>
      <protection locked="0"/>
    </xf>
    <xf numFmtId="0" fontId="0" fillId="48" borderId="36" xfId="0" applyFill="1" applyBorder="1" applyAlignment="1" applyProtection="1">
      <alignment horizontal="center" vertical="center"/>
      <protection locked="0"/>
    </xf>
    <xf numFmtId="9" fontId="0" fillId="48" borderId="36" xfId="2" applyFont="1" applyFill="1" applyBorder="1" applyProtection="1">
      <alignment horizontal="center" vertical="center"/>
      <protection locked="0"/>
    </xf>
    <xf numFmtId="14" fontId="0" fillId="48" borderId="36" xfId="9" applyFont="1" applyFill="1" applyBorder="1">
      <alignment horizontal="center" vertical="center"/>
    </xf>
    <xf numFmtId="166" fontId="0" fillId="48" borderId="36" xfId="10" applyFont="1" applyFill="1" applyBorder="1" applyProtection="1">
      <alignment horizontal="center" vertical="center"/>
      <protection locked="0"/>
    </xf>
    <xf numFmtId="0" fontId="0" fillId="7" borderId="29" xfId="0" applyFill="1" applyBorder="1" applyAlignment="1" applyProtection="1">
      <alignment horizontal="center" vertical="center"/>
      <protection locked="0"/>
    </xf>
    <xf numFmtId="9" fontId="0" fillId="7" borderId="29" xfId="2" applyFont="1" applyFill="1" applyBorder="1" applyProtection="1">
      <alignment horizontal="center" vertical="center"/>
      <protection locked="0"/>
    </xf>
    <xf numFmtId="14" fontId="0" fillId="7" borderId="29" xfId="9" applyFont="1" applyFill="1" applyBorder="1" applyProtection="1">
      <alignment horizontal="center" vertical="center"/>
      <protection locked="0"/>
    </xf>
    <xf numFmtId="166" fontId="0" fillId="7" borderId="30" xfId="10" applyFont="1" applyFill="1" applyBorder="1" applyProtection="1">
      <alignment horizontal="center" vertical="center"/>
      <protection locked="0"/>
    </xf>
    <xf numFmtId="0" fontId="0" fillId="48" borderId="24" xfId="0" applyFill="1" applyBorder="1" applyAlignment="1" applyProtection="1">
      <alignment horizontal="center" vertical="center"/>
      <protection locked="0"/>
    </xf>
    <xf numFmtId="9" fontId="0" fillId="48" borderId="24" xfId="2" applyFont="1" applyFill="1" applyBorder="1" applyProtection="1">
      <alignment horizontal="center" vertical="center"/>
      <protection locked="0"/>
    </xf>
    <xf numFmtId="14" fontId="0" fillId="48" borderId="24" xfId="9" applyFont="1" applyFill="1" applyBorder="1">
      <alignment horizontal="center" vertical="center"/>
    </xf>
    <xf numFmtId="166" fontId="0" fillId="48" borderId="24" xfId="10" applyFont="1" applyFill="1" applyBorder="1" applyProtection="1">
      <alignment horizontal="center" vertical="center"/>
      <protection locked="0"/>
    </xf>
    <xf numFmtId="0" fontId="0" fillId="0" borderId="20" xfId="0" applyBorder="1" applyAlignment="1">
      <alignment horizontal="left" vertical="top" wrapText="1"/>
    </xf>
    <xf numFmtId="0" fontId="28" fillId="7" borderId="26" xfId="0" applyFont="1" applyFill="1" applyBorder="1" applyAlignment="1" applyProtection="1">
      <alignment horizontal="left" vertical="top" wrapText="1"/>
      <protection locked="0"/>
    </xf>
    <xf numFmtId="0" fontId="4" fillId="43" borderId="26" xfId="0" applyFont="1" applyFill="1" applyBorder="1" applyAlignment="1" applyProtection="1">
      <alignment horizontal="left" vertical="top" wrapText="1"/>
      <protection locked="0"/>
    </xf>
    <xf numFmtId="0" fontId="4" fillId="44" borderId="26" xfId="0" applyFont="1" applyFill="1" applyBorder="1" applyAlignment="1" applyProtection="1">
      <alignment horizontal="left" vertical="top" wrapText="1"/>
      <protection locked="0"/>
    </xf>
    <xf numFmtId="0" fontId="0" fillId="46" borderId="26" xfId="0" applyFill="1" applyBorder="1" applyAlignment="1" applyProtection="1">
      <alignment horizontal="left" vertical="top" wrapText="1"/>
      <protection locked="0"/>
    </xf>
    <xf numFmtId="0" fontId="0" fillId="50" borderId="22" xfId="0" applyFill="1" applyBorder="1" applyAlignment="1" applyProtection="1">
      <alignment horizontal="left" vertical="top" wrapText="1"/>
      <protection locked="0"/>
    </xf>
    <xf numFmtId="0" fontId="0" fillId="50" borderId="22" xfId="0" applyFill="1" applyBorder="1" applyAlignment="1" applyProtection="1">
      <alignment horizontal="center" vertical="center" wrapText="1"/>
      <protection locked="0"/>
    </xf>
    <xf numFmtId="0" fontId="0" fillId="50" borderId="22" xfId="0" applyFill="1" applyBorder="1" applyAlignment="1" applyProtection="1">
      <alignment horizontal="center" vertical="center"/>
      <protection locked="0"/>
    </xf>
    <xf numFmtId="9" fontId="0" fillId="50" borderId="22" xfId="2" applyFont="1" applyFill="1" applyBorder="1" applyProtection="1">
      <alignment horizontal="center" vertical="center"/>
      <protection locked="0"/>
    </xf>
    <xf numFmtId="14" fontId="0" fillId="50" borderId="22" xfId="9" applyFont="1" applyFill="1" applyBorder="1" applyProtection="1">
      <alignment horizontal="center" vertical="center"/>
      <protection locked="0"/>
    </xf>
    <xf numFmtId="166" fontId="0" fillId="50" borderId="22" xfId="10" applyFont="1" applyFill="1" applyBorder="1" applyProtection="1">
      <alignment horizontal="center" vertical="center"/>
      <protection locked="0"/>
    </xf>
    <xf numFmtId="0" fontId="0" fillId="50" borderId="21" xfId="0" applyFill="1" applyBorder="1" applyAlignment="1" applyProtection="1">
      <alignment horizontal="center" vertical="center" wrapText="1"/>
      <protection locked="0"/>
    </xf>
    <xf numFmtId="0" fontId="3" fillId="50" borderId="22" xfId="0" applyFont="1" applyFill="1" applyBorder="1" applyAlignment="1" applyProtection="1">
      <alignment horizontal="left" vertical="top" wrapText="1"/>
      <protection locked="0"/>
    </xf>
    <xf numFmtId="14" fontId="0" fillId="50" borderId="22" xfId="9" applyFont="1" applyFill="1" applyBorder="1">
      <alignment horizontal="center" vertical="center"/>
    </xf>
    <xf numFmtId="0" fontId="0" fillId="48" borderId="36" xfId="0" applyFill="1" applyBorder="1" applyAlignment="1" applyProtection="1">
      <alignment horizontal="left" vertical="center" wrapText="1"/>
      <protection locked="0"/>
    </xf>
    <xf numFmtId="0" fontId="12" fillId="7" borderId="28" xfId="0" applyFont="1" applyFill="1" applyBorder="1" applyAlignment="1" applyProtection="1">
      <alignment horizontal="left" vertical="top"/>
      <protection locked="0"/>
    </xf>
    <xf numFmtId="0" fontId="0" fillId="0" borderId="20" xfId="0" applyBorder="1" applyAlignment="1">
      <alignment horizontal="left" vertical="center" wrapText="1"/>
    </xf>
    <xf numFmtId="0" fontId="0" fillId="0" borderId="0" xfId="0" applyAlignment="1">
      <alignment horizontal="left" vertical="center"/>
    </xf>
    <xf numFmtId="0" fontId="0" fillId="0" borderId="0" xfId="0" applyAlignment="1" applyProtection="1">
      <alignment horizontal="left" vertical="top" wrapText="1"/>
      <protection locked="0"/>
    </xf>
    <xf numFmtId="0" fontId="3" fillId="42" borderId="23" xfId="0" applyFont="1" applyFill="1" applyBorder="1" applyAlignment="1" applyProtection="1">
      <alignment horizontal="left" vertical="top" wrapText="1"/>
      <protection locked="0"/>
    </xf>
    <xf numFmtId="9" fontId="3" fillId="42" borderId="23" xfId="2" applyFont="1" applyFill="1" applyBorder="1" applyProtection="1">
      <alignment horizontal="center" vertical="center"/>
      <protection locked="0"/>
    </xf>
    <xf numFmtId="14" fontId="0" fillId="42" borderId="23" xfId="9" applyFont="1" applyFill="1" applyBorder="1">
      <alignment horizontal="center" vertical="center"/>
    </xf>
    <xf numFmtId="166" fontId="0" fillId="42" borderId="23" xfId="10" applyFont="1" applyFill="1" applyBorder="1" applyProtection="1">
      <alignment horizontal="center" vertical="center"/>
      <protection locked="0"/>
    </xf>
    <xf numFmtId="0" fontId="3" fillId="42" borderId="36" xfId="0" applyFont="1" applyFill="1" applyBorder="1" applyAlignment="1" applyProtection="1">
      <alignment horizontal="left" vertical="top" wrapText="1"/>
      <protection locked="0"/>
    </xf>
    <xf numFmtId="9" fontId="3" fillId="42" borderId="36" xfId="2" applyFont="1" applyFill="1" applyBorder="1" applyProtection="1">
      <alignment horizontal="center" vertical="center"/>
      <protection locked="0"/>
    </xf>
    <xf numFmtId="14" fontId="0" fillId="42" borderId="36" xfId="9" applyFont="1" applyFill="1" applyBorder="1">
      <alignment horizontal="center" vertical="center"/>
    </xf>
    <xf numFmtId="166" fontId="0" fillId="42" borderId="36" xfId="10" applyFont="1" applyFill="1" applyBorder="1" applyProtection="1">
      <alignment horizontal="center" vertical="center"/>
      <protection locked="0"/>
    </xf>
    <xf numFmtId="0" fontId="29" fillId="48" borderId="36" xfId="0" applyFont="1" applyFill="1" applyBorder="1" applyAlignment="1" applyProtection="1">
      <alignment horizontal="left" vertical="top" wrapText="1"/>
      <protection locked="0"/>
    </xf>
    <xf numFmtId="0" fontId="29" fillId="48" borderId="27" xfId="0" applyFont="1" applyFill="1" applyBorder="1" applyAlignment="1" applyProtection="1">
      <alignment horizontal="left" vertical="top" wrapText="1"/>
      <protection locked="0"/>
    </xf>
    <xf numFmtId="0" fontId="3" fillId="48" borderId="36" xfId="0" applyFont="1" applyFill="1" applyBorder="1" applyAlignment="1" applyProtection="1">
      <alignment horizontal="left" vertical="top" wrapText="1"/>
      <protection locked="0"/>
    </xf>
    <xf numFmtId="0" fontId="29" fillId="48" borderId="33" xfId="0" applyFont="1" applyFill="1" applyBorder="1" applyAlignment="1" applyProtection="1">
      <alignment horizontal="left" vertical="top" wrapText="1"/>
      <protection locked="0"/>
    </xf>
    <xf numFmtId="0" fontId="0" fillId="0" borderId="0" xfId="0" applyAlignment="1" applyProtection="1">
      <alignment horizontal="center" vertical="center" wrapText="1"/>
      <protection locked="0"/>
    </xf>
    <xf numFmtId="0" fontId="3" fillId="42" borderId="23" xfId="0" applyFont="1" applyFill="1" applyBorder="1" applyAlignment="1" applyProtection="1">
      <alignment horizontal="center" vertical="center"/>
      <protection locked="0"/>
    </xf>
    <xf numFmtId="0" fontId="0" fillId="42" borderId="36" xfId="0" applyFill="1" applyBorder="1" applyAlignment="1" applyProtection="1">
      <alignment horizontal="center" vertical="center" wrapText="1"/>
      <protection locked="0"/>
    </xf>
    <xf numFmtId="0" fontId="3" fillId="42" borderId="36" xfId="0" applyFont="1" applyFill="1" applyBorder="1" applyAlignment="1" applyProtection="1">
      <alignment horizontal="center" vertical="center"/>
      <protection locked="0"/>
    </xf>
    <xf numFmtId="0" fontId="3" fillId="42" borderId="23" xfId="0" applyFont="1" applyFill="1" applyBorder="1" applyAlignment="1" applyProtection="1">
      <alignment horizontal="center" vertical="center" wrapText="1"/>
      <protection locked="0"/>
    </xf>
    <xf numFmtId="0" fontId="8" fillId="0" borderId="0" xfId="3" applyAlignment="1" applyProtection="1">
      <alignment vertical="center" wrapText="1"/>
      <protection locked="0"/>
    </xf>
    <xf numFmtId="0" fontId="0" fillId="48" borderId="33" xfId="0" applyFill="1" applyBorder="1" applyAlignment="1" applyProtection="1">
      <alignment horizontal="center" vertical="center" wrapText="1"/>
      <protection locked="0"/>
    </xf>
    <xf numFmtId="0" fontId="0" fillId="0" borderId="36" xfId="0" applyBorder="1"/>
    <xf numFmtId="0" fontId="3" fillId="51" borderId="0" xfId="3" applyFont="1" applyFill="1" applyAlignment="1" applyProtection="1">
      <alignment wrapText="1"/>
      <protection locked="0"/>
    </xf>
    <xf numFmtId="0" fontId="3" fillId="51" borderId="0" xfId="0" applyFont="1" applyFill="1" applyAlignment="1">
      <alignment vertical="center"/>
    </xf>
    <xf numFmtId="0" fontId="0" fillId="0" borderId="29" xfId="0" applyBorder="1"/>
    <xf numFmtId="0" fontId="4" fillId="0" borderId="0" xfId="0" applyFont="1" applyAlignment="1">
      <alignment horizontal="center" vertical="top"/>
    </xf>
    <xf numFmtId="0" fontId="3" fillId="53" borderId="22" xfId="0" applyFont="1" applyFill="1" applyBorder="1" applyAlignment="1" applyProtection="1">
      <alignment horizontal="left" vertical="top" wrapText="1"/>
      <protection locked="0"/>
    </xf>
    <xf numFmtId="0" fontId="0" fillId="55" borderId="22" xfId="0" applyFill="1" applyBorder="1" applyAlignment="1" applyProtection="1">
      <alignment horizontal="left" vertical="top" wrapText="1"/>
      <protection locked="0"/>
    </xf>
    <xf numFmtId="0" fontId="3" fillId="58" borderId="22" xfId="0" applyFont="1" applyFill="1" applyBorder="1" applyAlignment="1" applyProtection="1">
      <alignment horizontal="left" vertical="top" wrapText="1"/>
      <protection locked="0"/>
    </xf>
    <xf numFmtId="0" fontId="0" fillId="60" borderId="22" xfId="0" applyFill="1" applyBorder="1" applyAlignment="1" applyProtection="1">
      <alignment horizontal="left" vertical="top" wrapText="1"/>
      <protection locked="0"/>
    </xf>
    <xf numFmtId="0" fontId="3" fillId="61" borderId="22" xfId="0" applyFont="1" applyFill="1" applyBorder="1" applyAlignment="1">
      <alignment horizontal="left" vertical="top" wrapText="1"/>
    </xf>
    <xf numFmtId="0" fontId="8" fillId="0" borderId="0" xfId="3" applyAlignment="1" applyProtection="1">
      <alignment vertical="center"/>
      <protection locked="0"/>
    </xf>
    <xf numFmtId="0" fontId="3" fillId="61" borderId="23" xfId="0" applyFont="1" applyFill="1" applyBorder="1" applyAlignment="1">
      <alignment horizontal="left" vertical="top" wrapText="1"/>
    </xf>
    <xf numFmtId="0" fontId="3" fillId="58" borderId="24" xfId="0" applyFont="1" applyFill="1" applyBorder="1" applyAlignment="1" applyProtection="1">
      <alignment horizontal="left" vertical="top" wrapText="1"/>
      <protection locked="0"/>
    </xf>
    <xf numFmtId="0" fontId="22" fillId="57" borderId="26" xfId="0" applyFont="1" applyFill="1" applyBorder="1" applyAlignment="1">
      <alignment vertical="center"/>
    </xf>
    <xf numFmtId="0" fontId="22" fillId="57" borderId="27" xfId="0" applyFont="1" applyFill="1" applyBorder="1" applyAlignment="1">
      <alignment vertical="center"/>
    </xf>
    <xf numFmtId="0" fontId="3" fillId="53" borderId="23" xfId="0" applyFont="1" applyFill="1" applyBorder="1" applyAlignment="1" applyProtection="1">
      <alignment horizontal="left" vertical="top" wrapText="1"/>
      <protection locked="0"/>
    </xf>
    <xf numFmtId="0" fontId="0" fillId="55" borderId="24" xfId="0" applyFill="1" applyBorder="1" applyAlignment="1" applyProtection="1">
      <alignment horizontal="left" vertical="top" wrapText="1"/>
      <protection locked="0"/>
    </xf>
    <xf numFmtId="0" fontId="22" fillId="54" borderId="26" xfId="0" applyFont="1" applyFill="1" applyBorder="1" applyAlignment="1" applyProtection="1">
      <alignment horizontal="left" vertical="center"/>
      <protection locked="0"/>
    </xf>
    <xf numFmtId="0" fontId="22" fillId="54" borderId="27" xfId="0" applyFont="1" applyFill="1" applyBorder="1" applyAlignment="1" applyProtection="1">
      <alignment horizontal="left" vertical="center"/>
      <protection locked="0"/>
    </xf>
    <xf numFmtId="0" fontId="0" fillId="55" borderId="23" xfId="0" applyFill="1" applyBorder="1" applyAlignment="1" applyProtection="1">
      <alignment horizontal="left" vertical="top" wrapText="1"/>
      <protection locked="0"/>
    </xf>
    <xf numFmtId="0" fontId="3" fillId="61" borderId="24" xfId="0" applyFont="1" applyFill="1" applyBorder="1" applyAlignment="1">
      <alignment horizontal="left" vertical="top" wrapText="1"/>
    </xf>
    <xf numFmtId="0" fontId="22" fillId="56" borderId="26" xfId="0" applyFont="1" applyFill="1" applyBorder="1" applyAlignment="1">
      <alignment vertical="center"/>
    </xf>
    <xf numFmtId="0" fontId="22" fillId="56" borderId="27" xfId="0" applyFont="1" applyFill="1" applyBorder="1" applyAlignment="1">
      <alignment vertical="center"/>
    </xf>
    <xf numFmtId="0" fontId="3" fillId="53" borderId="24" xfId="0" applyFont="1" applyFill="1" applyBorder="1" applyAlignment="1" applyProtection="1">
      <alignment horizontal="left" vertical="top" wrapText="1"/>
      <protection locked="0"/>
    </xf>
    <xf numFmtId="0" fontId="12" fillId="52" borderId="26" xfId="0" applyFont="1" applyFill="1" applyBorder="1" applyAlignment="1" applyProtection="1">
      <alignment horizontal="left" vertical="center"/>
      <protection locked="0"/>
    </xf>
    <xf numFmtId="0" fontId="12" fillId="52" borderId="27" xfId="0" applyFont="1" applyFill="1" applyBorder="1" applyAlignment="1" applyProtection="1">
      <alignment horizontal="left" vertical="center"/>
      <protection locked="0"/>
    </xf>
    <xf numFmtId="0" fontId="22" fillId="0" borderId="0" xfId="3" applyFont="1" applyAlignment="1" applyProtection="1">
      <alignment horizontal="left" wrapText="1"/>
      <protection locked="0"/>
    </xf>
    <xf numFmtId="0" fontId="4" fillId="0" borderId="0" xfId="0" applyFont="1" applyAlignment="1">
      <alignment horizontal="left"/>
    </xf>
    <xf numFmtId="0" fontId="0" fillId="0" borderId="29" xfId="0" applyBorder="1" applyAlignment="1">
      <alignment vertical="top" wrapText="1"/>
    </xf>
    <xf numFmtId="0" fontId="0" fillId="0" borderId="0" xfId="0" applyAlignment="1">
      <alignment vertical="top" wrapText="1"/>
    </xf>
    <xf numFmtId="0" fontId="0" fillId="0" borderId="22" xfId="0" applyBorder="1" applyAlignment="1">
      <alignment horizontal="left" vertical="center" wrapText="1"/>
    </xf>
    <xf numFmtId="0" fontId="30" fillId="0" borderId="22" xfId="0" applyFont="1" applyBorder="1" applyAlignment="1">
      <alignment horizontal="left" vertical="center" wrapText="1" readingOrder="1"/>
    </xf>
    <xf numFmtId="0" fontId="0" fillId="0" borderId="23" xfId="0" applyBorder="1" applyAlignment="1">
      <alignment horizontal="left" vertical="center" wrapText="1"/>
    </xf>
    <xf numFmtId="0" fontId="32" fillId="0" borderId="29" xfId="0" applyFont="1" applyBorder="1"/>
    <xf numFmtId="0" fontId="32" fillId="0" borderId="0" xfId="0" applyFont="1"/>
    <xf numFmtId="0" fontId="32" fillId="60" borderId="22" xfId="0" applyFont="1" applyFill="1" applyBorder="1" applyAlignment="1">
      <alignment horizontal="left" vertical="top" wrapText="1"/>
    </xf>
    <xf numFmtId="0" fontId="33" fillId="68" borderId="22" xfId="0" applyFont="1" applyFill="1" applyBorder="1" applyAlignment="1">
      <alignment horizontal="center" vertical="center"/>
    </xf>
    <xf numFmtId="0" fontId="32" fillId="53" borderId="22" xfId="0" applyFont="1" applyFill="1" applyBorder="1" applyAlignment="1">
      <alignment wrapText="1"/>
    </xf>
    <xf numFmtId="0" fontId="28" fillId="67" borderId="22" xfId="0" applyFont="1" applyFill="1" applyBorder="1" applyAlignment="1">
      <alignment vertical="center" wrapText="1"/>
    </xf>
    <xf numFmtId="0" fontId="28" fillId="67" borderId="22" xfId="0" applyFont="1" applyFill="1" applyBorder="1" applyAlignment="1">
      <alignment horizontal="left" vertical="center"/>
    </xf>
    <xf numFmtId="0" fontId="6" fillId="0" borderId="0" xfId="0" applyFont="1" applyAlignment="1">
      <alignment vertical="center" wrapText="1"/>
    </xf>
    <xf numFmtId="0" fontId="34" fillId="52" borderId="25" xfId="0" applyFont="1" applyFill="1" applyBorder="1" applyAlignment="1" applyProtection="1">
      <alignment horizontal="left" vertical="center"/>
      <protection locked="0"/>
    </xf>
    <xf numFmtId="0" fontId="31" fillId="59" borderId="26" xfId="0" applyFont="1" applyFill="1" applyBorder="1" applyAlignment="1">
      <alignment vertical="center"/>
    </xf>
    <xf numFmtId="0" fontId="31" fillId="59" borderId="27" xfId="0" applyFont="1" applyFill="1" applyBorder="1" applyAlignment="1">
      <alignment vertical="center"/>
    </xf>
    <xf numFmtId="0" fontId="34" fillId="54" borderId="25" xfId="0" applyFont="1" applyFill="1" applyBorder="1" applyAlignment="1" applyProtection="1">
      <alignment horizontal="left" vertical="center"/>
      <protection locked="0"/>
    </xf>
    <xf numFmtId="0" fontId="34" fillId="56" borderId="25" xfId="0" applyFont="1" applyFill="1" applyBorder="1" applyAlignment="1">
      <alignment vertical="center"/>
    </xf>
    <xf numFmtId="0" fontId="34" fillId="57" borderId="25" xfId="0" applyFont="1" applyFill="1" applyBorder="1" applyAlignment="1">
      <alignment vertical="center"/>
    </xf>
    <xf numFmtId="0" fontId="34" fillId="59" borderId="25" xfId="0" applyFont="1" applyFill="1" applyBorder="1" applyAlignment="1">
      <alignment vertical="center"/>
    </xf>
    <xf numFmtId="0" fontId="35" fillId="62" borderId="23" xfId="0" applyFont="1" applyFill="1" applyBorder="1" applyAlignment="1">
      <alignment horizontal="left" vertical="center"/>
    </xf>
    <xf numFmtId="0" fontId="35" fillId="62" borderId="23" xfId="0" applyFont="1" applyFill="1" applyBorder="1" applyAlignment="1">
      <alignment horizontal="left" vertical="center" wrapText="1"/>
    </xf>
    <xf numFmtId="0" fontId="12" fillId="63" borderId="22" xfId="0" applyFont="1" applyFill="1" applyBorder="1" applyAlignment="1">
      <alignment horizontal="left" vertical="top" wrapText="1"/>
    </xf>
    <xf numFmtId="0" fontId="12" fillId="62" borderId="22" xfId="0" applyFont="1" applyFill="1" applyBorder="1" applyAlignment="1">
      <alignment horizontal="left" vertical="top" wrapText="1"/>
    </xf>
    <xf numFmtId="0" fontId="12" fillId="56" borderId="22" xfId="0" applyFont="1" applyFill="1" applyBorder="1" applyAlignment="1">
      <alignment horizontal="left" vertical="top" wrapText="1"/>
    </xf>
    <xf numFmtId="0" fontId="12" fillId="57" borderId="22" xfId="0" applyFont="1" applyFill="1" applyBorder="1" applyAlignment="1">
      <alignment horizontal="left" vertical="top" wrapText="1"/>
    </xf>
    <xf numFmtId="0" fontId="12" fillId="59" borderId="22" xfId="0" applyFont="1" applyFill="1" applyBorder="1" applyAlignment="1">
      <alignment vertical="top" wrapText="1"/>
    </xf>
    <xf numFmtId="0" fontId="12" fillId="54" borderId="22" xfId="0" applyFont="1" applyFill="1" applyBorder="1" applyAlignment="1">
      <alignment vertical="top" wrapText="1"/>
    </xf>
    <xf numFmtId="0" fontId="12" fillId="52" borderId="22" xfId="0" applyFont="1" applyFill="1" applyBorder="1" applyAlignment="1">
      <alignment vertical="top" wrapText="1"/>
    </xf>
    <xf numFmtId="0" fontId="12" fillId="64" borderId="22" xfId="0" applyFont="1" applyFill="1" applyBorder="1" applyAlignment="1">
      <alignment vertical="top" wrapText="1"/>
    </xf>
    <xf numFmtId="0" fontId="12" fillId="65" borderId="22" xfId="0" applyFont="1" applyFill="1" applyBorder="1" applyAlignment="1">
      <alignment vertical="top" wrapText="1"/>
    </xf>
    <xf numFmtId="0" fontId="12" fillId="66" borderId="23" xfId="0" applyFont="1" applyFill="1" applyBorder="1" applyAlignment="1">
      <alignment vertical="top" wrapText="1"/>
    </xf>
    <xf numFmtId="0" fontId="13" fillId="0" borderId="0" xfId="0" applyFont="1" applyAlignment="1">
      <alignment horizontal="left" vertical="center" wrapText="1"/>
    </xf>
    <xf numFmtId="0" fontId="0" fillId="0" borderId="0" xfId="0"/>
    <xf numFmtId="0" fontId="0" fillId="0" borderId="0" xfId="0" applyAlignment="1">
      <alignment horizontal="left" vertical="center" wrapText="1"/>
    </xf>
    <xf numFmtId="0" fontId="37" fillId="0" borderId="0" xfId="1" applyFont="1" applyFill="1" applyAlignment="1" applyProtection="1">
      <alignment horizontal="left" vertical="center" wrapText="1"/>
    </xf>
    <xf numFmtId="0" fontId="13" fillId="0" borderId="0" xfId="0" applyFont="1" applyAlignment="1">
      <alignment horizontal="left" vertical="center" wrapText="1"/>
    </xf>
    <xf numFmtId="0" fontId="37" fillId="0" borderId="0" xfId="1" applyFont="1" applyFill="1" applyAlignment="1" applyProtection="1">
      <alignment horizontal="left" vertical="center" wrapText="1"/>
    </xf>
    <xf numFmtId="0" fontId="12" fillId="9" borderId="0" xfId="0" applyFont="1" applyFill="1" applyAlignment="1">
      <alignment horizontal="center" vertical="center"/>
    </xf>
    <xf numFmtId="0" fontId="12" fillId="49" borderId="0" xfId="0" applyFont="1" applyFill="1" applyAlignment="1">
      <alignment horizontal="center" vertical="center"/>
    </xf>
    <xf numFmtId="0" fontId="12" fillId="0" borderId="0" xfId="0" applyFont="1" applyAlignment="1">
      <alignment horizontal="center" vertical="center"/>
    </xf>
    <xf numFmtId="14" fontId="5" fillId="0" borderId="6" xfId="9" applyBorder="1">
      <alignment horizontal="center" vertical="center"/>
    </xf>
    <xf numFmtId="14" fontId="5" fillId="0" borderId="7" xfId="9" applyBorder="1">
      <alignment horizontal="center" vertical="center"/>
    </xf>
    <xf numFmtId="14" fontId="0" fillId="0" borderId="0" xfId="0" applyNumberFormat="1"/>
    <xf numFmtId="0" fontId="0" fillId="0" borderId="0" xfId="0"/>
    <xf numFmtId="0" fontId="26" fillId="0" borderId="0" xfId="5" applyFont="1" applyAlignment="1">
      <alignment horizontal="left" vertical="center" wrapText="1"/>
    </xf>
    <xf numFmtId="0" fontId="12" fillId="6" borderId="0" xfId="11" applyFont="1" applyFill="1" applyAlignment="1">
      <alignment horizontal="center" vertical="center"/>
    </xf>
    <xf numFmtId="0" fontId="11" fillId="7" borderId="0" xfId="0" applyFont="1" applyFill="1" applyAlignment="1">
      <alignment horizontal="center" vertical="center"/>
    </xf>
    <xf numFmtId="0" fontId="12" fillId="8" borderId="0" xfId="0" applyFont="1" applyFill="1" applyAlignment="1">
      <alignment horizontal="center" vertical="center"/>
    </xf>
    <xf numFmtId="0" fontId="12" fillId="41" borderId="0" xfId="0" applyFont="1" applyFill="1" applyAlignment="1">
      <alignment horizontal="center" vertical="center"/>
    </xf>
  </cellXfs>
  <cellStyles count="51">
    <cellStyle name="20% - Accent1" xfId="28" builtinId="30" customBuiltin="1"/>
    <cellStyle name="20% - Accent2" xfId="32"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9" builtinId="31" customBuiltin="1"/>
    <cellStyle name="40% - Accent2" xfId="33"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30" builtinId="32" customBuiltin="1"/>
    <cellStyle name="60% - Accent2" xfId="34"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7" builtinId="29" customBuiltin="1"/>
    <cellStyle name="Accent2" xfId="31" builtinId="33" customBuiltin="1"/>
    <cellStyle name="Accent3" xfId="11"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4" builtinId="3" customBuiltin="1"/>
    <cellStyle name="Comma [0]" xfId="10" builtinId="6" customBuiltin="1"/>
    <cellStyle name="Currency" xfId="12" builtinId="4" customBuiltin="1"/>
    <cellStyle name="Currency [0]" xfId="13" builtinId="7" customBuiltin="1"/>
    <cellStyle name="Date" xfId="9" xr:uid="{00000000-0005-0000-0000-000003000000}"/>
    <cellStyle name="Explanatory Text" xfId="25" builtinId="53" customBuiltin="1"/>
    <cellStyle name="Good" xfId="15" builtinId="26" customBuiltin="1"/>
    <cellStyle name="Heading 1" xfId="6" builtinId="16" customBuiltin="1"/>
    <cellStyle name="Heading 2" xfId="7" builtinId="17" customBuiltin="1"/>
    <cellStyle name="Heading 3" xfId="8" builtinId="18" customBuiltin="1"/>
    <cellStyle name="Heading 4" xfId="14" builtinId="19" customBuiltin="1"/>
    <cellStyle name="Hyperlink" xfId="1" builtinId="8" customBuiltin="1"/>
    <cellStyle name="Input" xfId="18" builtinId="20" customBuiltin="1"/>
    <cellStyle name="Linked Cell" xfId="21" builtinId="24" customBuiltin="1"/>
    <cellStyle name="Neutral" xfId="17" builtinId="28" customBuiltin="1"/>
    <cellStyle name="Normal" xfId="0" builtinId="0" customBuiltin="1"/>
    <cellStyle name="Note" xfId="24" builtinId="10" customBuiltin="1"/>
    <cellStyle name="Output" xfId="19" builtinId="21" customBuiltin="1"/>
    <cellStyle name="Percent" xfId="2" builtinId="5" customBuiltin="1"/>
    <cellStyle name="Percent 2" xfId="50" xr:uid="{98CF18BE-7035-43E6-BB62-2C776DB59966}"/>
    <cellStyle name="Title" xfId="5" builtinId="15" customBuiltin="1"/>
    <cellStyle name="Total" xfId="26" builtinId="25" customBuiltin="1"/>
    <cellStyle name="Warning Text" xfId="23" builtinId="11" customBuiltin="1"/>
    <cellStyle name="zHiddenText" xfId="3" xr:uid="{00000000-0005-0000-0000-00000B000000}"/>
  </cellStyles>
  <dxfs count="66">
    <dxf>
      <fill>
        <patternFill>
          <bgColor theme="6" tint="0.39994506668294322"/>
        </patternFill>
      </fill>
      <border>
        <top style="thin">
          <color theme="0"/>
        </top>
        <bottom style="thin">
          <color theme="0"/>
        </bottom>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ont>
        <color auto="1"/>
      </font>
      <fill>
        <patternFill>
          <bgColor theme="0" tint="-0.14996795556505021"/>
        </patternFill>
      </fill>
      <border>
        <left style="thin">
          <color theme="2" tint="-9.9948118533890809E-2"/>
        </left>
        <right style="thin">
          <color theme="2" tint="-9.9948118533890809E-2"/>
        </right>
        <top style="thin">
          <color theme="0"/>
        </top>
        <bottom style="thin">
          <color theme="0"/>
        </bottom>
        <vertical/>
        <horizontal/>
      </border>
    </dxf>
    <dxf>
      <font>
        <color theme="0"/>
      </font>
      <fill>
        <patternFill>
          <bgColor rgb="FF00B050"/>
        </patternFill>
      </fill>
      <border>
        <left/>
        <right/>
        <top/>
        <bottom/>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ont>
        <b/>
        <i val="0"/>
        <color theme="0"/>
      </font>
      <border>
        <left style="thin">
          <color rgb="FFC00000"/>
        </left>
        <right style="thin">
          <color rgb="FFC00000"/>
        </right>
        <vertical/>
        <horizontal/>
      </border>
    </dxf>
    <dxf>
      <fill>
        <patternFill>
          <bgColor theme="6" tint="0.59996337778862885"/>
        </patternFill>
      </fill>
      <border>
        <top style="thin">
          <color theme="0"/>
        </top>
        <bottom style="thin">
          <color theme="0"/>
        </bottom>
        <vertical/>
        <horizontal/>
      </border>
    </dxf>
    <dxf>
      <fill>
        <patternFill>
          <bgColor theme="6" tint="0.79998168889431442"/>
        </patternFill>
      </fill>
      <border>
        <top style="thin">
          <color theme="0"/>
        </top>
        <bottom style="thin">
          <color theme="0"/>
        </bottom>
      </border>
    </dxf>
    <dxf>
      <fill>
        <patternFill>
          <bgColor theme="6" tint="0.39994506668294322"/>
        </patternFill>
      </fill>
      <border>
        <top style="thin">
          <color theme="0"/>
        </top>
        <bottom style="thin">
          <color theme="0"/>
        </bottom>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ont>
        <color auto="1"/>
      </font>
      <fill>
        <patternFill>
          <bgColor theme="0" tint="-0.14996795556505021"/>
        </patternFill>
      </fill>
      <border>
        <left style="thin">
          <color theme="2" tint="-9.9948118533890809E-2"/>
        </left>
        <right style="thin">
          <color theme="2" tint="-9.9948118533890809E-2"/>
        </right>
        <top style="thin">
          <color theme="0"/>
        </top>
        <bottom style="thin">
          <color theme="0"/>
        </bottom>
        <vertical/>
        <horizontal/>
      </border>
    </dxf>
    <dxf>
      <font>
        <color theme="0"/>
      </font>
      <fill>
        <patternFill>
          <bgColor rgb="FF00B050"/>
        </patternFill>
      </fill>
      <border>
        <left/>
        <right/>
        <top/>
        <bottom/>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ont>
        <b/>
        <i val="0"/>
        <color theme="0"/>
      </font>
      <border>
        <left style="thin">
          <color rgb="FFC00000"/>
        </left>
        <right style="thin">
          <color rgb="FFC00000"/>
        </right>
        <vertical/>
        <horizontal/>
      </border>
    </dxf>
    <dxf>
      <fill>
        <patternFill>
          <bgColor theme="6" tint="0.59996337778862885"/>
        </patternFill>
      </fill>
      <border>
        <top style="thin">
          <color theme="0"/>
        </top>
        <bottom style="thin">
          <color theme="0"/>
        </bottom>
        <vertical/>
        <horizontal/>
      </border>
    </dxf>
    <dxf>
      <fill>
        <patternFill>
          <bgColor theme="6" tint="0.79998168889431442"/>
        </patternFill>
      </fill>
      <border>
        <top style="thin">
          <color theme="0"/>
        </top>
        <bottom style="thin">
          <color theme="0"/>
        </bottom>
      </border>
    </dxf>
    <dxf>
      <font>
        <b/>
        <i val="0"/>
        <strike val="0"/>
        <condense val="0"/>
        <extend val="0"/>
        <outline val="0"/>
        <shadow val="0"/>
        <u val="none"/>
        <vertAlign val="baseline"/>
        <sz val="11"/>
        <color theme="1"/>
        <name val="Calibri"/>
        <family val="2"/>
        <scheme val="minor"/>
      </font>
    </dxf>
    <dxf>
      <numFmt numFmtId="0" formatCode="General"/>
    </dxf>
    <dxf>
      <font>
        <b val="0"/>
        <i val="0"/>
        <strike val="0"/>
        <condense val="0"/>
        <extend val="0"/>
        <outline val="0"/>
        <shadow val="0"/>
        <u val="none"/>
        <vertAlign val="baseline"/>
        <sz val="10"/>
        <color rgb="FF0B0C0C"/>
        <name val="Inherit"/>
        <scheme val="none"/>
      </font>
      <fill>
        <patternFill patternType="solid">
          <fgColor indexed="64"/>
          <bgColor rgb="FFFFFFFF"/>
        </patternFill>
      </fill>
      <alignment horizontal="left" vertical="top" textRotation="0" wrapText="1" indent="0" justifyLastLine="0" shrinkToFit="0" readingOrder="0"/>
      <border diagonalUp="0" diagonalDown="0">
        <left/>
        <right/>
        <top/>
        <bottom style="medium">
          <color rgb="FFB1B4B6"/>
        </bottom>
        <vertical/>
        <horizontal/>
      </border>
    </dxf>
    <dxf>
      <font>
        <b val="0"/>
        <i val="0"/>
        <strike val="0"/>
        <condense val="0"/>
        <extend val="0"/>
        <outline val="0"/>
        <shadow val="0"/>
        <u val="none"/>
        <vertAlign val="baseline"/>
        <sz val="10"/>
        <color rgb="FF0B0C0C"/>
        <name val="Inherit"/>
        <scheme val="none"/>
      </font>
      <fill>
        <patternFill patternType="solid">
          <fgColor indexed="64"/>
          <bgColor rgb="FFFFFFFF"/>
        </patternFill>
      </fill>
      <alignment horizontal="left" vertical="top" textRotation="0" wrapText="1" indent="1" justifyLastLine="0" shrinkToFit="0" readingOrder="0"/>
      <border diagonalUp="0" diagonalDown="0">
        <left/>
        <right/>
        <top/>
        <bottom style="medium">
          <color rgb="FFB1B4B6"/>
        </bottom>
        <vertical/>
        <horizontal/>
      </border>
    </dxf>
    <dxf>
      <font>
        <b val="0"/>
        <i val="0"/>
        <strike val="0"/>
        <condense val="0"/>
        <extend val="0"/>
        <outline val="0"/>
        <shadow val="0"/>
        <u val="none"/>
        <vertAlign val="baseline"/>
        <sz val="10"/>
        <color rgb="FF0B0C0C"/>
        <name val="Inherit"/>
        <scheme val="none"/>
      </font>
      <numFmt numFmtId="21" formatCode="dd\-mmm"/>
      <fill>
        <patternFill patternType="solid">
          <fgColor indexed="64"/>
          <bgColor rgb="FFFFFFFF"/>
        </patternFill>
      </fill>
      <alignment horizontal="left" vertical="top" textRotation="0" wrapText="1" indent="1" justifyLastLine="0" shrinkToFit="0" readingOrder="0"/>
      <border diagonalUp="0" diagonalDown="0">
        <left/>
        <right/>
        <top/>
        <bottom style="medium">
          <color rgb="FFB1B4B6"/>
        </bottom>
        <vertical/>
        <horizontal/>
      </border>
    </dxf>
    <dxf>
      <border outline="0">
        <bottom style="medium">
          <color rgb="FFB1B4B6"/>
        </bottom>
      </border>
    </dxf>
    <dxf>
      <alignment horizontal="center" vertical="center" textRotation="0" wrapText="0" indent="0" justifyLastLine="0" shrinkToFit="0" readingOrder="0"/>
    </dxf>
    <dxf>
      <alignment horizontal="left" vertical="bottom" textRotation="0" wrapText="1" relativeIndent="1"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6"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top" textRotation="0" wrapText="1" indent="0" justifyLastLine="0" shrinkToFit="0" readingOrder="0"/>
    </dxf>
    <dxf>
      <alignment vertical="center"/>
    </dxf>
    <dxf>
      <font>
        <strike val="0"/>
        <outline val="0"/>
        <shadow val="0"/>
        <u val="none"/>
        <vertAlign val="baseline"/>
        <name val="Calibri"/>
        <family val="2"/>
        <scheme val="minor"/>
      </font>
    </dxf>
    <dxf>
      <font>
        <strike val="0"/>
        <outline val="0"/>
        <shadow val="0"/>
        <u val="none"/>
        <vertAlign val="baseline"/>
        <name val="Calibri"/>
        <family val="2"/>
        <scheme val="minor"/>
      </font>
    </dxf>
    <dxf>
      <font>
        <b val="0"/>
        <i val="0"/>
        <strike val="0"/>
        <condense val="0"/>
        <extend val="0"/>
        <outline val="0"/>
        <shadow val="0"/>
        <u val="none"/>
        <vertAlign val="baseline"/>
        <sz val="11"/>
        <color auto="1"/>
        <name val="Calibri"/>
        <family val="2"/>
        <scheme val="minor"/>
      </font>
      <fill>
        <patternFill patternType="solid">
          <fgColor indexed="64"/>
          <bgColor theme="6"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6"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6" tint="0.79998168889431442"/>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Calibri"/>
        <family val="2"/>
        <scheme val="minor"/>
      </font>
    </dxf>
    <dxf>
      <font>
        <b val="0"/>
        <i val="0"/>
        <strike val="0"/>
        <condense val="0"/>
        <extend val="0"/>
        <outline val="0"/>
        <shadow val="0"/>
        <u val="none"/>
        <vertAlign val="baseline"/>
        <sz val="11"/>
        <color auto="1"/>
        <name val="Calibri"/>
        <family val="2"/>
        <scheme val="minor"/>
      </font>
      <fill>
        <patternFill patternType="solid">
          <fgColor indexed="64"/>
          <bgColor theme="6" tint="0.79998168889431442"/>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Calibri"/>
        <family val="2"/>
        <scheme val="minor"/>
      </font>
      <alignment horizontal="left" vertical="top" textRotation="0" wrapText="1" indent="0" justifyLastLine="0" shrinkToFit="0" readingOrder="0"/>
    </dxf>
    <dxf>
      <font>
        <strike val="0"/>
        <outline val="0"/>
        <shadow val="0"/>
        <u val="none"/>
        <vertAlign val="baseline"/>
        <name val="Calibri"/>
        <family val="2"/>
        <scheme val="minor"/>
      </font>
    </dxf>
    <dxf>
      <font>
        <b/>
        <strike val="0"/>
        <outline val="0"/>
        <shadow val="0"/>
        <u val="none"/>
        <vertAlign val="baseline"/>
        <sz val="16"/>
        <color auto="1"/>
        <name val="Calibri"/>
        <family val="2"/>
        <scheme val="minor"/>
      </font>
      <fill>
        <patternFill patternType="solid">
          <fgColor indexed="64"/>
          <bgColor rgb="FFC8D2D4"/>
        </patternFill>
      </fill>
      <alignment horizontal="left" vertical="center" textRotation="0" indent="0" justifyLastLine="0" shrinkToFit="0" readingOrder="0"/>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none">
          <fgColor indexed="64"/>
          <bgColor auto="1"/>
        </patternFill>
      </fill>
      <border>
        <top style="thin">
          <color theme="6" tint="0.39994506668294322"/>
        </top>
        <bottom style="thin">
          <color theme="6" tint="0.39994506668294322"/>
        </bottom>
      </border>
    </dxf>
    <dxf>
      <font>
        <color theme="0"/>
      </font>
      <fill>
        <patternFill>
          <bgColor theme="1" tint="0.34998626667073579"/>
        </patternFill>
      </fill>
      <border diagonalUp="0" diagonalDown="0">
        <left/>
        <right/>
        <top/>
        <bottom/>
        <vertical/>
        <horizontal/>
      </border>
    </dxf>
    <dxf>
      <font>
        <color theme="3" tint="-0.24994659260841701"/>
      </font>
      <border diagonalUp="0" diagonalDown="0">
        <left/>
        <right style="thin">
          <color theme="6" tint="0.39994506668294322"/>
        </right>
        <top/>
        <bottom/>
        <vertical/>
        <horizontal/>
      </border>
    </dxf>
  </dxfs>
  <tableStyles count="2" defaultTableStyle="Gantt Table Style" defaultPivotStyle="PivotStyleLight16">
    <tableStyle name="Gantt Table Style" pivot="0" count="3" xr9:uid="{00000000-0011-0000-FFFF-FFFF00000000}">
      <tableStyleElement type="wholeTable" dxfId="65"/>
      <tableStyleElement type="headerRow" dxfId="64"/>
      <tableStyleElement type="firstRowStripe" dxfId="63"/>
    </tableStyle>
    <tableStyle name="ToDoList" pivot="0" count="9" xr9:uid="{00000000-0011-0000-FFFF-FFFF01000000}">
      <tableStyleElement type="wholeTable" dxfId="62"/>
      <tableStyleElement type="headerRow" dxfId="61"/>
      <tableStyleElement type="totalRow" dxfId="60"/>
      <tableStyleElement type="firstColumn" dxfId="59"/>
      <tableStyleElement type="lastColumn" dxfId="58"/>
      <tableStyleElement type="firstRowStripe" dxfId="57"/>
      <tableStyleElement type="secondRowStripe" dxfId="56"/>
      <tableStyleElement type="firstColumnStripe" dxfId="55"/>
      <tableStyleElement type="secondColumnStripe" dxfId="5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CDDD1"/>
      <color rgb="FFF8C0AC"/>
      <color rgb="FFDFF2FD"/>
      <color rgb="FFDDE3E4"/>
      <color rgb="FF9295AA"/>
      <color rgb="FFA2BFDE"/>
      <color rgb="FF887F81"/>
      <color rgb="FFDDD5CB"/>
      <color rgb="FFF18879"/>
      <color rgb="FFA286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Scroll" dx="39" fmlaLink="$G$5" horiz="1" max="365" page="2" val="0"/>
</file>

<file path=xl/ctrlProps/ctrlProp2.xml><?xml version="1.0" encoding="utf-8"?>
<formControlPr xmlns="http://schemas.microsoft.com/office/spreadsheetml/2009/9/main" objectType="Scroll" dx="39" fmlaLink="$E$5" horiz="1" max="365" page="2"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166804</xdr:colOff>
      <xdr:row>0</xdr:row>
      <xdr:rowOff>0</xdr:rowOff>
    </xdr:from>
    <xdr:to>
      <xdr:col>1</xdr:col>
      <xdr:colOff>4251211</xdr:colOff>
      <xdr:row>0</xdr:row>
      <xdr:rowOff>2246873</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6804" y="0"/>
          <a:ext cx="4254496" cy="2246873"/>
        </a:xfrm>
        <a:prstGeom prst="rect">
          <a:avLst/>
        </a:prstGeom>
      </xdr:spPr>
    </xdr:pic>
    <xdr:clientData/>
  </xdr:twoCellAnchor>
  <xdr:twoCellAnchor editAs="oneCell">
    <xdr:from>
      <xdr:col>9</xdr:col>
      <xdr:colOff>1857375</xdr:colOff>
      <xdr:row>0</xdr:row>
      <xdr:rowOff>214140</xdr:rowOff>
    </xdr:from>
    <xdr:to>
      <xdr:col>9</xdr:col>
      <xdr:colOff>4574269</xdr:colOff>
      <xdr:row>0</xdr:row>
      <xdr:rowOff>845206</xdr:rowOff>
    </xdr:to>
    <xdr:pic>
      <xdr:nvPicPr>
        <xdr:cNvPr id="4" name="Picture 3">
          <a:extLst>
            <a:ext uri="{FF2B5EF4-FFF2-40B4-BE49-F238E27FC236}">
              <a16:creationId xmlns:a16="http://schemas.microsoft.com/office/drawing/2014/main" id="{A02957AF-D5EC-0446-5D8E-BCCEE2AA6FC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51" t="35554" r="6475" b="36890"/>
        <a:stretch/>
      </xdr:blipFill>
      <xdr:spPr>
        <a:xfrm>
          <a:off x="22161500" y="214140"/>
          <a:ext cx="2716894" cy="631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6</xdr:row>
          <xdr:rowOff>66675</xdr:rowOff>
        </xdr:from>
        <xdr:to>
          <xdr:col>64</xdr:col>
          <xdr:colOff>228600</xdr:colOff>
          <xdr:row>6</xdr:row>
          <xdr:rowOff>238125</xdr:rowOff>
        </xdr:to>
        <xdr:sp macro="" textlink="">
          <xdr:nvSpPr>
            <xdr:cNvPr id="21505" name="Scroll Bar 1" descr="Scroll bar to scroll through the Ghantt project timeline."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xdr:col>
      <xdr:colOff>185854</xdr:colOff>
      <xdr:row>0</xdr:row>
      <xdr:rowOff>0</xdr:rowOff>
    </xdr:from>
    <xdr:to>
      <xdr:col>1</xdr:col>
      <xdr:colOff>4441711</xdr:colOff>
      <xdr:row>1</xdr:row>
      <xdr:rowOff>293671</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371708" y="0"/>
          <a:ext cx="4255857" cy="2272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6</xdr:row>
          <xdr:rowOff>66675</xdr:rowOff>
        </xdr:from>
        <xdr:to>
          <xdr:col>62</xdr:col>
          <xdr:colOff>228600</xdr:colOff>
          <xdr:row>6</xdr:row>
          <xdr:rowOff>238125</xdr:rowOff>
        </xdr:to>
        <xdr:sp macro="" textlink="">
          <xdr:nvSpPr>
            <xdr:cNvPr id="35841" name="Scroll Bar 1" descr="Scroll bar to scroll through the Ghantt project timeline." hidden="1">
              <a:extLst>
                <a:ext uri="{63B3BB69-23CF-44E3-9099-C40C66FF867C}">
                  <a14:compatExt spid="_x0000_s35841"/>
                </a:ext>
                <a:ext uri="{FF2B5EF4-FFF2-40B4-BE49-F238E27FC236}">
                  <a16:creationId xmlns:a16="http://schemas.microsoft.com/office/drawing/2014/main" id="{00000000-0008-0000-0500-0000018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evenB/AppData/Local/Microsoft/Windows/INetCache/Content.Outlook/MGTHMDZX/Desktop/2021_Monthly_Reporting_T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Events_count"/>
      <sheetName val="Gantt"/>
      <sheetName val="SG_1"/>
      <sheetName val="SG_2"/>
      <sheetName val="SG_3"/>
      <sheetName val="SG_4"/>
      <sheetName val="workdays"/>
    </sheetNames>
    <sheetDataSet>
      <sheetData sheetId="0" refreshError="1"/>
      <sheetData sheetId="1" refreshError="1"/>
      <sheetData sheetId="2"/>
      <sheetData sheetId="3" refreshError="1"/>
      <sheetData sheetId="4" refreshError="1"/>
      <sheetData sheetId="5" refreshError="1"/>
      <sheetData sheetId="6" refreshError="1"/>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9BE203-1858-4AEB-8ECB-3987C6A9835B}" name="Milestones6163" displayName="Milestones6163" ref="B4:J53" totalsRowShown="0" headerRowDxfId="53" dataDxfId="52">
  <autoFilter ref="B4:J53" xr:uid="{307775BF-0921-4024-AFAF-246B6653C241}"/>
  <tableColumns count="9">
    <tableColumn id="1" xr3:uid="{3DFFD397-3D53-4434-8589-527B1D823B41}" name="Task" dataDxfId="51"/>
    <tableColumn id="7" xr3:uid="{7BBAAE31-E513-42D0-A3A3-65B90CBEDE6D}" name="Considerations (please hover pointer over right side of panel for suggestions)" dataDxfId="50"/>
    <tableColumn id="2" xr3:uid="{F63B34EC-E6D0-484B-9E49-8153E18FEC1D}" name="Step needed locally?" dataDxfId="49"/>
    <tableColumn id="4" xr3:uid="{5FD4A07C-3D28-4684-9231-AAB05C6AC977}" name="Owner" dataDxfId="48"/>
    <tableColumn id="14" xr3:uid="{F37F6F3C-96FC-4589-9846-354B53485053}" name="Task start date" dataDxfId="47"/>
    <tableColumn id="13" xr3:uid="{8C16CB9B-116F-4F8E-8719-0F76F64F7083}" name="Task due date" dataDxfId="46"/>
    <tableColumn id="8" xr3:uid="{D7D73AE3-A484-4F7D-B6DD-37B17CB2C531}" name="Complete" dataDxfId="45"/>
    <tableColumn id="5" xr3:uid="{C1132CC0-3662-49CC-A6C8-1644C7E38FD8}" name="RAG rating" dataDxfId="44" dataCellStyle="Date"/>
    <tableColumn id="6" xr3:uid="{C5151700-43C7-438B-A381-2A7B8AE56424}" name="Comments / Update/s" dataDxfId="43" dataCellStyle="Comma [0]"/>
  </tableColumns>
  <tableStyleInfo name="Gantt Table Style"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8772B0F-D647-4AD7-99EA-F026C82B65EC}" name="Milestones616" displayName="Milestones616" ref="B8:H32" totalsRowShown="0" headerRowDxfId="42">
  <autoFilter ref="B8:H32"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04109E-4025-4599-9644-883A7B469EB7}" name="Task" dataDxfId="41"/>
    <tableColumn id="3" xr3:uid="{22499B1F-998A-4FE8-A783-D13ABA6A1C5E}" name="Owner" dataDxfId="40"/>
    <tableColumn id="7" xr3:uid="{D0A56E79-F689-4F1A-A93A-4FC9D6CC656F}" name="Considerations (please hover pointer over right side of considerations for examples)" dataDxfId="39"/>
    <tableColumn id="2" xr3:uid="{BA65E97A-BE2E-404B-9B25-5604577D41BD}" name="Status" dataDxfId="38"/>
    <tableColumn id="4" xr3:uid="{67E3F8A7-4260-41A5-BF14-9B6EBDF2FC4A}" name="% Completion"/>
    <tableColumn id="5" xr3:uid="{8407082A-E665-44B2-8CB8-F95595C48C7D}" name="Start date" dataCellStyle="Date"/>
    <tableColumn id="6" xr3:uid="{DC01D31F-D0F2-4244-91FE-04428E21E189}" name="No. Days" dataCellStyle="Comma [0]"/>
  </tableColumns>
  <tableStyleInfo name="Gantt Table Style"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0BAC59-AEE4-4DCC-B541-D1314E19FC91}" name="Milestones6161112132" displayName="Milestones6161112132" ref="B8:F24" totalsRowShown="0">
  <autoFilter ref="B8:F24" xr:uid="{00000000-0009-0000-0100-000001000000}">
    <filterColumn colId="0" hiddenButton="1"/>
    <filterColumn colId="1" hiddenButton="1"/>
    <filterColumn colId="2" hiddenButton="1"/>
    <filterColumn colId="3" hiddenButton="1"/>
    <filterColumn colId="4" hiddenButton="1"/>
  </autoFilter>
  <tableColumns count="5">
    <tableColumn id="1" xr3:uid="{17DE87B2-7EE1-4BF4-A4DB-C5F664EA5A1B}" name="Title" dataDxfId="37"/>
    <tableColumn id="2" xr3:uid="{F31D1035-54A5-4C72-9667-DEF85FFC7F96}" name="Category" dataDxfId="36"/>
    <tableColumn id="4" xr3:uid="{5B444EF2-D860-4EFA-AB88-053F9763CAA0}" name="Progress %"/>
    <tableColumn id="5" xr3:uid="{625EA51D-8408-4602-B518-E378D6263C97}" name="Start date" dataCellStyle="Date"/>
    <tableColumn id="6" xr3:uid="{C5972FBD-BF96-4E84-85F6-E7833B5B07B7}" name="No. Days" dataCellStyle="Comma [0]"/>
  </tableColumns>
  <tableStyleInfo name="Gantt Table Style"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0B21F3-CB0B-4EC7-81C8-91BB47047332}" name="BankHolidays" displayName="BankHolidays" ref="F3:H11" totalsRowShown="0" tableBorderDxfId="35">
  <autoFilter ref="F3:H11" xr:uid="{8B0EB184-2352-4831-8ADC-2B9826536C43}"/>
  <tableColumns count="3">
    <tableColumn id="1" xr3:uid="{114ABDDA-F749-42A3-A5D4-1EC51FD9CDA2}" name="Date" dataDxfId="34"/>
    <tableColumn id="2" xr3:uid="{5DCD3DF7-7A96-4216-B033-44F3F362174D}" name="Day" dataDxfId="33"/>
    <tableColumn id="3" xr3:uid="{0CC52F63-5A8B-4BF8-A9B5-E00AFC7AEEDE}" name="Holiday" dataDxfId="3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0A39D15-3E34-4C6B-9381-25F4AA472A18}" name="WorkingDays" displayName="WorkingDays" ref="B3:C15" totalsRowShown="0">
  <autoFilter ref="B3:C15" xr:uid="{CF36CA03-CBBD-4DBB-883C-78161AF14042}"/>
  <tableColumns count="2">
    <tableColumn id="1" xr3:uid="{9DB59545-DE24-432B-943A-442598F7CC22}" name="Month"/>
    <tableColumn id="2" xr3:uid="{C8DB8760-83C7-4DDA-8FC2-B7B472796FC1}" name="Working days" dataDxfId="31">
      <calculatedColumnFormula>NETWORKDAYS(B4, EOMONTH(B4, 0), BankHolidays[Date])</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4003E85-45EA-44C0-8F93-5BB97E40A51B}" name="CategoryDropdown" displayName="CategoryDropdown" ref="B2:B8" totalsRowShown="0" headerRowDxfId="30">
  <autoFilter ref="B2:B8" xr:uid="{537DAC1C-0224-4A65-BC68-685CD975B1DA}"/>
  <tableColumns count="1">
    <tableColumn id="1" xr3:uid="{7C85322E-5F64-4625-8B11-E4EFEB51A94F}" name="Category"/>
  </tableColumns>
  <tableStyleInfo name="Gantt Table Style" showFirstColumn="0" showLastColumn="0" showRowStripes="1" showColumnStripes="0"/>
</table>
</file>

<file path=xl/theme/theme1.xml><?xml version="1.0" encoding="utf-8"?>
<a:theme xmlns:a="http://schemas.openxmlformats.org/drawingml/2006/main" name="Attitude">
  <a:themeElements>
    <a:clrScheme name="Attitude">
      <a:dk1>
        <a:sysClr val="windowText" lastClr="000000"/>
      </a:dk1>
      <a:lt1>
        <a:sysClr val="window" lastClr="FFFFFF"/>
      </a:lt1>
      <a:dk2>
        <a:srgbClr val="44546A"/>
      </a:dk2>
      <a:lt2>
        <a:srgbClr val="E7E6E6"/>
      </a:lt2>
      <a:accent1>
        <a:srgbClr val="1180AE"/>
      </a:accent1>
      <a:accent2>
        <a:srgbClr val="6C5B97"/>
      </a:accent2>
      <a:accent3>
        <a:srgbClr val="FCB239"/>
      </a:accent3>
      <a:accent4>
        <a:srgbClr val="D74061"/>
      </a:accent4>
      <a:accent5>
        <a:srgbClr val="F37A29"/>
      </a:accent5>
      <a:accent6>
        <a:srgbClr val="B66BA3"/>
      </a:accent6>
      <a:hlink>
        <a:srgbClr val="D2B356"/>
      </a:hlink>
      <a:folHlink>
        <a:srgbClr val="C5916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4-01-18T13:39:30.26" personId="{00000000-0000-0000-0000-000000000000}" id="{69FAF452-66B7-4B86-A0B2-0004D4CB25FE}">
    <text>As more patients gain access to long acting Buprenorphine, services should consider transfers from community services and  prisons. Ensuring continuity of care should be prioritised where possible.</text>
  </threadedComment>
  <threadedComment ref="C9" dT="2024-01-18T13:40:19.30" personId="{00000000-0000-0000-0000-000000000000}" id="{FF75FF88-B11F-4805-83FF-4A006B9FF928}">
    <text>Consider clinics/staffing/operational support to enable delivery of service</text>
  </threadedComment>
  <threadedComment ref="C11" dT="2024-01-18T13:53:54.73" personId="{00000000-0000-0000-0000-000000000000}" id="{BF80630B-2EBA-452D-BB85-C03B0FF912C7}">
    <text xml:space="preserve">Consider incorporation into the establishment substance misuse strategy plan, set as standard agenda item on the strategy meetings to ensure good communication of project progress.
</text>
  </threadedComment>
  <threadedComment ref="C13" dT="2021-09-20T13:37:25.17" personId="{00000000-0000-0000-0000-000000000000}" id="{4D875C8D-3B4B-4D6B-A289-C10016A383A0}">
    <text>If opting for on-site model:- is a HO Licence required? is there a CD cabinet in place? is there an account with Alliance Healthcare in place? If opting for a buddy pharmacy model:- is there a CD cabinet in place? If opting for a Pharmacist administration model:- budget holder to agree tariff/contract with Pharmacist/s. does a Patient Specific Directive (PSD) need to be developed? what about indemnity insurance?</text>
  </threadedComment>
  <threadedComment ref="C14" dT="2021-09-20T13:39:55.66" personId="{00000000-0000-0000-0000-000000000000}" id="{EA111296-A468-470C-B052-4747DD1ADC61}">
    <text>Agree structure to support project governance and oversight</text>
  </threadedComment>
  <threadedComment ref="C17" dT="2024-01-18T13:41:56.94" personId="{00000000-0000-0000-0000-000000000000}" id="{5BACE3F0-92F5-4489-813D-A89277E4FBB6}">
    <text xml:space="preserve">Agree what information would be helpful to share? when? with who? how often? E.g. overview, plan for implementation including timescales, progress updates, </text>
  </threadedComment>
  <threadedComment ref="C18" dT="2024-01-18T13:59:36.84" personId="{00000000-0000-0000-0000-000000000000}" id="{4C79AF2C-1BB8-4E6C-B4FA-44E0B0888BC9}">
    <text xml:space="preserve">Send community providers letter of intent, consider joint training sessions.
</text>
  </threadedComment>
  <threadedComment ref="C19" dT="2024-01-18T14:00:07.10" personId="{00000000-0000-0000-0000-000000000000}" id="{BF334E9E-D96E-4B89-9BBA-B29ADCA7597D}">
    <text>Medicine ordering service</text>
  </threadedComment>
  <threadedComment ref="C23" dT="2021-09-20T13:40:30.89" personId="{00000000-0000-0000-0000-000000000000}" id="{0F048E10-1A31-4A03-99FB-739D66E115CA}">
    <text xml:space="preserve">Which committee/s? What documentation is required? When does documentation need to be submitted and to who?  When are submissions reviewed? Is someone able to/required to attend the committee meeting to present the case/respond to questions </text>
  </threadedComment>
  <threadedComment ref="C30" dT="2021-09-20T13:40:45.55" personId="{00000000-0000-0000-0000-000000000000}" id="{1F550162-0415-41F3-A64E-F21DEAA5FBB2}">
    <text>Clinical staff - prescribers, nurses, pharmacists      
Non-clinical staff - operational/service manager, psychosocial team, prescribing administration
Additional staff in secure environments - mental health team, justice team, on-call team, drug strategy lead, relevant governor</text>
  </threadedComment>
  <threadedComment ref="C32" dT="2021-09-20T13:40:59.22" personId="{00000000-0000-0000-0000-000000000000}" id="{792114A5-EEC3-403C-9ACB-3D537D42AFF3}">
    <text>For secure environments:- Is medical hold necessary/appropriate?</text>
  </threadedComment>
  <threadedComment ref="C33" dT="2021-09-20T13:41:13.46" personId="{00000000-0000-0000-0000-000000000000}" id="{7F7952DB-C980-4B91-B1DF-314D6405B119}">
    <text>Clinic rooms? Clinic time? Staff availability? Are computer system updates/changes required/helpful? If buddy pharmacy model is planned;- how will patient consent to medication being collected on their behalf be captured? how will prescriptions be delivered and collected from the pharmacy?</text>
  </threadedComment>
  <threadedComment ref="C34" dT="2021-09-20T13:41:27.99" personId="{00000000-0000-0000-0000-000000000000}" id="{EE078D43-FCF3-4206-BC7E-3ED88D9F8636}">
    <text xml:space="preserve">Are there any other committees/management teams that need to be aware of protocol? </text>
  </threadedComment>
</ThreadedComments>
</file>

<file path=xl/threadedComments/threadedComment2.xml><?xml version="1.0" encoding="utf-8"?>
<ThreadedComments xmlns="http://schemas.microsoft.com/office/spreadsheetml/2018/threadedcomments" xmlns:x="http://schemas.openxmlformats.org/spreadsheetml/2006/main">
  <threadedComment ref="AH3" dT="2021-07-08T13:15:26.94" personId="{00000000-0000-0000-0000-000000000000}" id="{F841BDEE-05EB-4C1E-B723-D935E65B6225}">
    <text>We mentioned the categories during the last call, instead of removing do you think it would be helpful to rename. Ive reviewed a number of other templates and they have categories like, require help, waiting for signoff etc.?</text>
  </threadedComment>
  <threadedComment ref="D13" dT="2021-09-20T15:09:58.09" personId="{00000000-0000-0000-0000-000000000000}" id="{40D15065-00CF-48A3-9C81-EAD091ECF1F7}">
    <text>If opting for on-site model:- is a HO Licence required? is there a CD cabinet in place? is there an account with Alliance Healthcare in place? If opting for a buddy pharmacy model:- is there a CD cabinet in place? If opting for a Pharmacist administration model:- budget holder to agree tariff/contract with Pharmacist/s. does a Patient Specific Directive (PSD) need to be developed? what about indemnity insurance?</text>
  </threadedComment>
  <threadedComment ref="D14" dT="2021-09-20T15:10:10.66" personId="{00000000-0000-0000-0000-000000000000}" id="{86ECBDE2-1AF6-4127-B7AF-1E9591D735DF}">
    <text xml:space="preserve">Which patient groups? Which service/s and the hubs/locations/sites will Buvidal be available from? What's the timescale for implementation? </text>
  </threadedComment>
  <threadedComment ref="D15" dT="2021-09-20T15:10:26.56" personId="{00000000-0000-0000-0000-000000000000}" id="{D46F3834-8472-4D39-8F73-2F0EDB9BBFC3}">
    <text>Agree structure to support project governance and oversight</text>
  </threadedComment>
  <threadedComment ref="D16" dT="2021-09-20T15:10:36.97" personId="{00000000-0000-0000-0000-000000000000}" id="{DC57F3E4-837F-43A6-AB22-AB2760755CB5}">
    <text xml:space="preserve">Prescribing lead, nursing lead, operational/service lead, recovery team lead, pharmacy lead. 
For secure environments also consider representation from healthcare team, mental health team, on-call team, justice team. 
Schedule meetings to allow for actions to be agreed and progressed. </text>
  </threadedComment>
  <threadedComment ref="D19" dT="2021-09-20T15:10:51.33" personId="{00000000-0000-0000-0000-000000000000}" id="{F2D2EB22-2920-4001-A6AA-8DADD8141316}">
    <text xml:space="preserve">Which committee/s? What documentation is required? When does documentation need to be submitted and to who?  When are submissions reviewed? Is someone able to/required to attend the committee meeting to present the case/respond to questions </text>
  </threadedComment>
  <threadedComment ref="D22" dT="2021-09-20T15:11:03.05" personId="{00000000-0000-0000-0000-000000000000}" id="{937DDF6A-D8B2-4A5A-B1EE-AE70966AB9CA}">
    <text>Clinical staff - prescribers, nurses, pharmacists      
Non-clinical staff - operational/service manager, psychosocial team, prescribing administration
Additional staff in secure environments - mental health team, justice team, on-call team, drug strategy lead, relevant governor</text>
  </threadedComment>
  <threadedComment ref="D23" dT="2021-09-20T15:11:14.86" personId="{00000000-0000-0000-0000-000000000000}" id="{1D6536F3-F688-442E-ACD5-0669F5759633}">
    <text>For secure environments:- Is medical hold necessary/appropriate?</text>
  </threadedComment>
  <threadedComment ref="D24" dT="2021-09-20T15:11:25.95" personId="{00000000-0000-0000-0000-000000000000}" id="{4BFF0716-79FA-4DB4-A28B-8E5EF54A7940}">
    <text>Clinic rooms? Clinic time? Staff availability? Are computer system updates/changes required/helpful? If buddy pharmacy model is planned;- how will patient consent to medication being collected on their behalf be captured? how will prescriptions be delivered and collected from the pharmacy?</text>
  </threadedComment>
  <threadedComment ref="D25" dT="2021-09-20T15:11:36.52" personId="{00000000-0000-0000-0000-000000000000}" id="{3DC560F3-F6FA-46C4-9376-596B39E73FC9}">
    <text xml:space="preserve">Are there any other committees/management teams that need to be aware of protocol?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microsoft.com/office/2017/10/relationships/threadedComment" Target="../threadedComments/threadedComment1.xml"/><Relationship Id="rId2" Type="http://schemas.openxmlformats.org/officeDocument/2006/relationships/printerSettings" Target="../printerSettings/printerSettings1.bin"/><Relationship Id="rId1" Type="http://schemas.openxmlformats.org/officeDocument/2006/relationships/hyperlink" Target="https://www.buvidal.co.uk/prescribing-information.html"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table" Target="../tables/table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B1A0B-8320-446E-8ABA-5A8D323E82B6}">
  <sheetPr>
    <pageSetUpPr fitToPage="1"/>
  </sheetPr>
  <dimension ref="A1:J59"/>
  <sheetViews>
    <sheetView showGridLines="0" tabSelected="1" view="pageBreakPreview" zoomScale="60" zoomScaleNormal="70" workbookViewId="0">
      <selection activeCell="O2" sqref="O2"/>
    </sheetView>
  </sheetViews>
  <sheetFormatPr defaultColWidth="8.85546875" defaultRowHeight="15"/>
  <cols>
    <col min="1" max="1" width="2.42578125" style="49" customWidth="1"/>
    <col min="2" max="2" width="75.7109375" style="54" customWidth="1"/>
    <col min="3" max="3" width="90.7109375" style="54" customWidth="1"/>
    <col min="4" max="4" width="23.85546875" style="54" bestFit="1" customWidth="1"/>
    <col min="5" max="5" width="18.28515625" bestFit="1" customWidth="1"/>
    <col min="6" max="6" width="26" customWidth="1"/>
    <col min="7" max="7" width="25.7109375" customWidth="1"/>
    <col min="8" max="8" width="21.42578125" customWidth="1"/>
    <col min="9" max="9" width="20.42578125" style="2" bestFit="1" customWidth="1"/>
    <col min="10" max="10" width="70.85546875" customWidth="1"/>
  </cols>
  <sheetData>
    <row r="1" spans="1:10" ht="180" customHeight="1">
      <c r="C1" s="239" t="s">
        <v>166</v>
      </c>
      <c r="D1" s="239"/>
      <c r="E1" s="239"/>
      <c r="F1" s="239"/>
      <c r="G1" s="239"/>
      <c r="H1" s="239"/>
      <c r="I1" s="239"/>
      <c r="J1" s="215"/>
    </row>
    <row r="2" spans="1:10" s="236" customFormat="1" ht="37.5" customHeight="1">
      <c r="A2" s="49"/>
      <c r="B2" s="237" t="s">
        <v>175</v>
      </c>
      <c r="C2" s="240" t="s">
        <v>174</v>
      </c>
      <c r="D2" s="240"/>
      <c r="E2" s="235"/>
      <c r="F2" s="235"/>
      <c r="G2" s="235"/>
      <c r="H2" s="235"/>
      <c r="I2" s="235"/>
      <c r="J2" s="215"/>
    </row>
    <row r="3" spans="1:10" s="236" customFormat="1" ht="18" customHeight="1">
      <c r="A3" s="49"/>
      <c r="B3" s="237"/>
      <c r="C3" s="238"/>
      <c r="D3" s="238"/>
      <c r="E3" s="235"/>
      <c r="F3" s="235"/>
      <c r="G3" s="235"/>
      <c r="H3" s="235"/>
      <c r="I3" s="235"/>
      <c r="J3" s="215"/>
    </row>
    <row r="4" spans="1:10" s="202" customFormat="1" ht="46.5" customHeight="1">
      <c r="A4" s="201" t="s">
        <v>2</v>
      </c>
      <c r="B4" s="223" t="s">
        <v>3</v>
      </c>
      <c r="C4" s="224" t="s">
        <v>4</v>
      </c>
      <c r="D4" s="224" t="s">
        <v>110</v>
      </c>
      <c r="E4" s="224" t="s">
        <v>5</v>
      </c>
      <c r="F4" s="224" t="s">
        <v>6</v>
      </c>
      <c r="G4" s="224" t="s">
        <v>7</v>
      </c>
      <c r="H4" s="224" t="s">
        <v>39</v>
      </c>
      <c r="I4" s="224" t="s">
        <v>8</v>
      </c>
      <c r="J4" s="224" t="s">
        <v>111</v>
      </c>
    </row>
    <row r="5" spans="1:10" s="1" customFormat="1" ht="44.1" customHeight="1">
      <c r="A5" s="173" t="s">
        <v>9</v>
      </c>
      <c r="B5" s="216" t="s">
        <v>10</v>
      </c>
      <c r="C5" s="199"/>
      <c r="D5" s="199"/>
      <c r="E5" s="199"/>
      <c r="F5" s="199"/>
      <c r="G5" s="199"/>
      <c r="H5" s="199"/>
      <c r="I5" s="199"/>
      <c r="J5" s="200"/>
    </row>
    <row r="6" spans="1:10" s="177" customFormat="1" ht="51.95" customHeight="1">
      <c r="A6" s="176"/>
      <c r="B6" s="198" t="s">
        <v>167</v>
      </c>
      <c r="C6" s="198" t="s">
        <v>173</v>
      </c>
      <c r="D6" s="198"/>
      <c r="E6" s="198"/>
      <c r="F6" s="198"/>
      <c r="G6" s="198"/>
      <c r="H6" s="198"/>
      <c r="I6" s="198"/>
      <c r="J6" s="198"/>
    </row>
    <row r="7" spans="1:10" s="177" customFormat="1" ht="66.599999999999994" customHeight="1">
      <c r="A7" s="176"/>
      <c r="B7" s="180" t="s">
        <v>129</v>
      </c>
      <c r="C7" s="180"/>
      <c r="D7" s="180"/>
      <c r="E7" s="180"/>
      <c r="F7" s="180"/>
      <c r="G7" s="180"/>
      <c r="H7" s="180"/>
      <c r="I7" s="180"/>
      <c r="J7" s="180"/>
    </row>
    <row r="8" spans="1:10" s="177" customFormat="1" ht="36.950000000000003" customHeight="1">
      <c r="A8" s="176"/>
      <c r="B8" s="180" t="s">
        <v>168</v>
      </c>
      <c r="C8" s="180"/>
      <c r="D8" s="180"/>
      <c r="E8" s="180"/>
      <c r="F8" s="180"/>
      <c r="G8" s="180"/>
      <c r="H8" s="180"/>
      <c r="I8" s="180"/>
      <c r="J8" s="180"/>
    </row>
    <row r="9" spans="1:10" s="1" customFormat="1" ht="39.950000000000003" customHeight="1">
      <c r="A9" s="29"/>
      <c r="B9" s="180" t="s">
        <v>122</v>
      </c>
      <c r="C9" s="180"/>
      <c r="D9" s="180"/>
      <c r="E9" s="180"/>
      <c r="F9" s="180"/>
      <c r="G9" s="180"/>
      <c r="H9" s="180"/>
      <c r="I9" s="180"/>
      <c r="J9" s="180"/>
    </row>
    <row r="10" spans="1:10" s="1" customFormat="1" ht="39.950000000000003" customHeight="1">
      <c r="A10" s="29"/>
      <c r="B10" s="180" t="s">
        <v>155</v>
      </c>
      <c r="C10" s="180"/>
      <c r="D10" s="180"/>
      <c r="E10" s="180"/>
      <c r="F10" s="180"/>
      <c r="G10" s="180"/>
      <c r="H10" s="180"/>
      <c r="I10" s="180"/>
      <c r="J10" s="180"/>
    </row>
    <row r="11" spans="1:10" s="1" customFormat="1" ht="39.950000000000003" customHeight="1">
      <c r="A11" s="29"/>
      <c r="B11" s="180" t="s">
        <v>156</v>
      </c>
      <c r="C11" s="180"/>
      <c r="D11" s="180"/>
      <c r="E11" s="180"/>
      <c r="F11" s="180"/>
      <c r="G11" s="180"/>
      <c r="H11" s="180"/>
      <c r="I11" s="180"/>
      <c r="J11" s="180"/>
    </row>
    <row r="12" spans="1:10" s="1" customFormat="1" ht="68.099999999999994" customHeight="1">
      <c r="A12" s="29"/>
      <c r="B12" s="180" t="s">
        <v>92</v>
      </c>
      <c r="C12" s="180"/>
      <c r="D12" s="180"/>
      <c r="E12" s="180"/>
      <c r="F12" s="180"/>
      <c r="G12" s="180"/>
      <c r="H12" s="180"/>
      <c r="I12" s="180"/>
      <c r="J12" s="180"/>
    </row>
    <row r="13" spans="1:10" s="1" customFormat="1" ht="52.5" customHeight="1">
      <c r="A13" s="29"/>
      <c r="B13" s="180" t="s">
        <v>130</v>
      </c>
      <c r="C13" s="180"/>
      <c r="D13" s="180"/>
      <c r="E13" s="180"/>
      <c r="F13" s="180"/>
      <c r="G13" s="180"/>
      <c r="H13" s="180"/>
      <c r="I13" s="180"/>
      <c r="J13" s="180"/>
    </row>
    <row r="14" spans="1:10" s="1" customFormat="1" ht="51.6" customHeight="1">
      <c r="A14" s="29"/>
      <c r="B14" s="180" t="s">
        <v>93</v>
      </c>
      <c r="C14" s="180"/>
      <c r="D14" s="180"/>
      <c r="E14" s="180"/>
      <c r="F14" s="180"/>
      <c r="G14" s="180"/>
      <c r="H14" s="180"/>
      <c r="I14" s="180"/>
      <c r="J14" s="180"/>
    </row>
    <row r="15" spans="1:10" s="1" customFormat="1" ht="40.5" customHeight="1">
      <c r="A15" s="29"/>
      <c r="B15" s="180" t="s">
        <v>131</v>
      </c>
      <c r="C15" s="180"/>
      <c r="D15" s="180"/>
      <c r="E15" s="180"/>
      <c r="F15" s="180"/>
      <c r="G15" s="180"/>
      <c r="H15" s="180"/>
      <c r="I15" s="180"/>
      <c r="J15" s="180"/>
    </row>
    <row r="16" spans="1:10" s="1" customFormat="1" ht="40.5" customHeight="1">
      <c r="A16" s="29"/>
      <c r="B16" s="180" t="s">
        <v>165</v>
      </c>
      <c r="C16" s="180"/>
      <c r="D16" s="180"/>
      <c r="E16" s="180"/>
      <c r="F16" s="180"/>
      <c r="G16" s="180"/>
      <c r="H16" s="180"/>
      <c r="I16" s="180"/>
      <c r="J16" s="180"/>
    </row>
    <row r="17" spans="1:10" s="1" customFormat="1" ht="40.5" customHeight="1">
      <c r="A17" s="29"/>
      <c r="B17" s="180" t="s">
        <v>132</v>
      </c>
      <c r="C17" s="180"/>
      <c r="D17" s="180"/>
      <c r="E17" s="180"/>
      <c r="F17" s="180"/>
      <c r="G17" s="180"/>
      <c r="H17" s="180"/>
      <c r="I17" s="180"/>
      <c r="J17" s="180"/>
    </row>
    <row r="18" spans="1:10" s="1" customFormat="1" ht="40.5" customHeight="1">
      <c r="A18" s="29"/>
      <c r="B18" s="180" t="s">
        <v>157</v>
      </c>
      <c r="C18" s="180"/>
      <c r="D18" s="180"/>
      <c r="E18" s="180"/>
      <c r="F18" s="180"/>
      <c r="G18" s="180"/>
      <c r="H18" s="180"/>
      <c r="I18" s="180"/>
      <c r="J18" s="180"/>
    </row>
    <row r="19" spans="1:10" s="1" customFormat="1" ht="40.5" customHeight="1">
      <c r="A19" s="29"/>
      <c r="B19" s="180" t="s">
        <v>158</v>
      </c>
      <c r="C19" s="180"/>
      <c r="D19" s="180"/>
      <c r="E19" s="180"/>
      <c r="F19" s="180"/>
      <c r="G19" s="180"/>
      <c r="H19" s="180"/>
      <c r="I19" s="180"/>
      <c r="J19" s="180"/>
    </row>
    <row r="20" spans="1:10" s="1" customFormat="1" ht="35.450000000000003" customHeight="1">
      <c r="A20" s="29"/>
      <c r="B20" s="190" t="s">
        <v>34</v>
      </c>
      <c r="C20" s="190"/>
      <c r="D20" s="190"/>
      <c r="E20" s="190"/>
      <c r="F20" s="190"/>
      <c r="G20" s="190"/>
      <c r="H20" s="190"/>
      <c r="I20" s="190"/>
      <c r="J20" s="190"/>
    </row>
    <row r="21" spans="1:10" s="1" customFormat="1" ht="47.1" customHeight="1">
      <c r="A21" s="173"/>
      <c r="B21" s="219" t="s">
        <v>16</v>
      </c>
      <c r="C21" s="192"/>
      <c r="D21" s="192"/>
      <c r="E21" s="192"/>
      <c r="F21" s="192"/>
      <c r="G21" s="192"/>
      <c r="H21" s="192"/>
      <c r="I21" s="192"/>
      <c r="J21" s="193"/>
    </row>
    <row r="22" spans="1:10" s="1" customFormat="1" ht="40.5" customHeight="1">
      <c r="A22" s="29"/>
      <c r="B22" s="191" t="s">
        <v>94</v>
      </c>
      <c r="C22" s="191"/>
      <c r="D22" s="191"/>
      <c r="E22" s="191"/>
      <c r="F22" s="191"/>
      <c r="G22" s="191"/>
      <c r="H22" s="191"/>
      <c r="I22" s="191"/>
      <c r="J22" s="191"/>
    </row>
    <row r="23" spans="1:10" s="1" customFormat="1" ht="41.1" customHeight="1">
      <c r="A23" s="49"/>
      <c r="B23" s="181" t="s">
        <v>95</v>
      </c>
      <c r="C23" s="181"/>
      <c r="D23" s="181"/>
      <c r="E23" s="181"/>
      <c r="F23" s="181"/>
      <c r="G23" s="181"/>
      <c r="H23" s="181"/>
      <c r="I23" s="181"/>
      <c r="J23" s="181"/>
    </row>
    <row r="24" spans="1:10" s="1" customFormat="1" ht="69" customHeight="1">
      <c r="A24" s="49"/>
      <c r="B24" s="181" t="s">
        <v>96</v>
      </c>
      <c r="C24" s="181"/>
      <c r="D24" s="181"/>
      <c r="E24" s="181"/>
      <c r="F24" s="181"/>
      <c r="G24" s="181"/>
      <c r="H24" s="181"/>
      <c r="I24" s="181"/>
      <c r="J24" s="181"/>
    </row>
    <row r="25" spans="1:10" s="1" customFormat="1" ht="30" customHeight="1">
      <c r="A25" s="49"/>
      <c r="B25" s="194" t="s">
        <v>34</v>
      </c>
      <c r="C25" s="194"/>
      <c r="D25" s="194"/>
      <c r="E25" s="194"/>
      <c r="F25" s="194"/>
      <c r="G25" s="194"/>
      <c r="H25" s="194"/>
      <c r="I25" s="194"/>
      <c r="J25" s="194"/>
    </row>
    <row r="26" spans="1:10" s="1" customFormat="1" ht="39" customHeight="1">
      <c r="B26" s="220" t="s">
        <v>20</v>
      </c>
      <c r="C26" s="196"/>
      <c r="D26" s="196"/>
      <c r="E26" s="196"/>
      <c r="F26" s="196"/>
      <c r="G26" s="196"/>
      <c r="H26" s="196"/>
      <c r="I26" s="196"/>
      <c r="J26" s="197"/>
    </row>
    <row r="27" spans="1:10" s="1" customFormat="1" ht="40.5" customHeight="1">
      <c r="B27" s="195" t="s">
        <v>97</v>
      </c>
      <c r="C27" s="195"/>
      <c r="D27" s="195"/>
      <c r="E27" s="195"/>
      <c r="F27" s="195"/>
      <c r="G27" s="195"/>
      <c r="H27" s="195"/>
      <c r="I27" s="195"/>
      <c r="J27" s="195"/>
    </row>
    <row r="28" spans="1:10" s="1" customFormat="1" ht="57.95" customHeight="1">
      <c r="B28" s="184" t="s">
        <v>98</v>
      </c>
      <c r="C28" s="184"/>
      <c r="D28" s="184"/>
      <c r="E28" s="184"/>
      <c r="F28" s="184"/>
      <c r="G28" s="184"/>
      <c r="H28" s="184"/>
      <c r="I28" s="184"/>
      <c r="J28" s="184"/>
    </row>
    <row r="29" spans="1:10" s="1" customFormat="1" ht="160.5" customHeight="1">
      <c r="A29" s="49"/>
      <c r="B29" s="184" t="s">
        <v>120</v>
      </c>
      <c r="C29" s="184"/>
      <c r="D29" s="184"/>
      <c r="E29" s="184"/>
      <c r="F29" s="184"/>
      <c r="G29" s="184"/>
      <c r="H29" s="184"/>
      <c r="I29" s="184"/>
      <c r="J29" s="184"/>
    </row>
    <row r="30" spans="1:10" s="1" customFormat="1" ht="84.6" customHeight="1">
      <c r="A30" s="49"/>
      <c r="B30" s="184" t="s">
        <v>169</v>
      </c>
      <c r="C30" s="184"/>
      <c r="D30" s="184"/>
      <c r="E30" s="184"/>
      <c r="F30" s="184"/>
      <c r="G30" s="184"/>
      <c r="H30" s="184"/>
      <c r="I30" s="184"/>
      <c r="J30" s="184"/>
    </row>
    <row r="31" spans="1:10" s="1" customFormat="1" ht="84.6" customHeight="1">
      <c r="A31" s="49"/>
      <c r="B31" s="184" t="s">
        <v>164</v>
      </c>
      <c r="C31" s="184"/>
      <c r="D31" s="184"/>
      <c r="E31" s="184"/>
      <c r="F31" s="184"/>
      <c r="G31" s="184"/>
      <c r="H31" s="184"/>
      <c r="I31" s="184"/>
      <c r="J31" s="184"/>
    </row>
    <row r="32" spans="1:10" s="1" customFormat="1" ht="40.5" customHeight="1">
      <c r="A32" s="49"/>
      <c r="B32" s="184" t="s">
        <v>22</v>
      </c>
      <c r="C32" s="184"/>
      <c r="D32" s="184"/>
      <c r="E32" s="184"/>
      <c r="F32" s="184"/>
      <c r="G32" s="184"/>
      <c r="H32" s="184"/>
      <c r="I32" s="184"/>
      <c r="J32" s="184"/>
    </row>
    <row r="33" spans="1:10" s="1" customFormat="1" ht="40.5" customHeight="1">
      <c r="A33" s="49"/>
      <c r="B33" s="184" t="s">
        <v>23</v>
      </c>
      <c r="C33" s="184"/>
      <c r="D33" s="184"/>
      <c r="E33" s="184"/>
      <c r="F33" s="184"/>
      <c r="G33" s="184"/>
      <c r="H33" s="184"/>
      <c r="I33" s="184"/>
      <c r="J33" s="184"/>
    </row>
    <row r="34" spans="1:10" s="1" customFormat="1" ht="39.950000000000003" customHeight="1">
      <c r="A34" s="29" t="s">
        <v>24</v>
      </c>
      <c r="B34" s="184" t="s">
        <v>25</v>
      </c>
      <c r="C34" s="184"/>
      <c r="D34" s="184"/>
      <c r="E34" s="184"/>
      <c r="F34" s="184"/>
      <c r="G34" s="184"/>
      <c r="H34" s="184"/>
      <c r="I34" s="184"/>
      <c r="J34" s="184"/>
    </row>
    <row r="35" spans="1:10" s="1" customFormat="1" ht="39.950000000000003" customHeight="1">
      <c r="A35" s="29"/>
      <c r="B35" s="184" t="s">
        <v>163</v>
      </c>
      <c r="C35" s="184"/>
      <c r="D35" s="184"/>
      <c r="E35" s="184"/>
      <c r="F35" s="184"/>
      <c r="G35" s="184"/>
      <c r="H35" s="184"/>
      <c r="I35" s="184"/>
      <c r="J35" s="184"/>
    </row>
    <row r="36" spans="1:10" s="1" customFormat="1" ht="30" customHeight="1">
      <c r="A36" s="29"/>
      <c r="B36" s="186" t="s">
        <v>34</v>
      </c>
      <c r="C36" s="186"/>
      <c r="D36" s="186"/>
      <c r="E36" s="186"/>
      <c r="F36" s="186"/>
      <c r="G36" s="186"/>
      <c r="H36" s="186"/>
      <c r="I36" s="186"/>
      <c r="J36" s="186"/>
    </row>
    <row r="37" spans="1:10" s="1" customFormat="1" ht="30" customHeight="1">
      <c r="A37" s="185"/>
      <c r="B37" s="221" t="s">
        <v>26</v>
      </c>
      <c r="C37" s="188"/>
      <c r="D37" s="188"/>
      <c r="E37" s="188"/>
      <c r="F37" s="188"/>
      <c r="G37" s="188"/>
      <c r="H37" s="188"/>
      <c r="I37" s="188"/>
      <c r="J37" s="189"/>
    </row>
    <row r="38" spans="1:10" s="1" customFormat="1" ht="54" customHeight="1">
      <c r="A38" s="49"/>
      <c r="B38" s="187" t="s">
        <v>99</v>
      </c>
      <c r="C38" s="187"/>
      <c r="D38" s="187"/>
      <c r="E38" s="187"/>
      <c r="F38" s="187"/>
      <c r="G38" s="187"/>
      <c r="H38" s="187"/>
      <c r="I38" s="187"/>
      <c r="J38" s="187"/>
    </row>
    <row r="39" spans="1:10" s="1" customFormat="1" ht="40.5" customHeight="1">
      <c r="A39" s="49"/>
      <c r="B39" s="182" t="s">
        <v>170</v>
      </c>
      <c r="C39" s="182"/>
      <c r="D39" s="182"/>
      <c r="E39" s="182"/>
      <c r="F39" s="182"/>
      <c r="G39" s="182"/>
      <c r="H39" s="182"/>
      <c r="I39" s="182"/>
      <c r="J39" s="182"/>
    </row>
    <row r="40" spans="1:10" s="1" customFormat="1" ht="70.5" customHeight="1">
      <c r="A40" s="49"/>
      <c r="B40" s="182" t="s">
        <v>100</v>
      </c>
      <c r="C40" s="182"/>
      <c r="D40" s="182"/>
      <c r="E40" s="182"/>
      <c r="F40" s="182"/>
      <c r="G40" s="182"/>
      <c r="H40" s="182"/>
      <c r="I40" s="182"/>
      <c r="J40" s="182"/>
    </row>
    <row r="41" spans="1:10" s="1" customFormat="1" ht="41.1" customHeight="1">
      <c r="A41" s="49"/>
      <c r="B41" s="182" t="s">
        <v>171</v>
      </c>
      <c r="C41" s="182"/>
      <c r="D41" s="182"/>
      <c r="E41" s="182"/>
      <c r="F41" s="182"/>
      <c r="G41" s="182"/>
      <c r="H41" s="182"/>
      <c r="I41" s="182"/>
      <c r="J41" s="182"/>
    </row>
    <row r="42" spans="1:10" s="1" customFormat="1" ht="51.95" customHeight="1">
      <c r="A42" s="49"/>
      <c r="B42" s="182" t="s">
        <v>101</v>
      </c>
      <c r="C42" s="182"/>
      <c r="D42" s="182"/>
      <c r="E42" s="182"/>
      <c r="F42" s="182"/>
      <c r="G42" s="182"/>
      <c r="H42" s="182"/>
      <c r="I42" s="182"/>
      <c r="J42" s="182"/>
    </row>
    <row r="43" spans="1:10" s="1" customFormat="1" ht="48.6" customHeight="1">
      <c r="A43" s="49"/>
      <c r="B43" s="182" t="s">
        <v>102</v>
      </c>
      <c r="C43" s="182"/>
      <c r="D43" s="182"/>
      <c r="E43" s="182"/>
      <c r="F43" s="182"/>
      <c r="G43" s="182"/>
      <c r="H43" s="182"/>
      <c r="I43" s="182"/>
      <c r="J43" s="182"/>
    </row>
    <row r="44" spans="1:10" s="1" customFormat="1" ht="40.5" customHeight="1">
      <c r="A44" s="49"/>
      <c r="B44" s="182" t="s">
        <v>31</v>
      </c>
      <c r="C44" s="182"/>
      <c r="D44" s="182"/>
      <c r="E44" s="182"/>
      <c r="F44" s="182"/>
      <c r="G44" s="182"/>
      <c r="H44" s="182"/>
      <c r="I44" s="182"/>
      <c r="J44" s="182"/>
    </row>
    <row r="45" spans="1:10" s="1" customFormat="1" ht="40.5" customHeight="1">
      <c r="A45" s="49"/>
      <c r="B45" s="182" t="s">
        <v>161</v>
      </c>
      <c r="C45" s="182"/>
      <c r="D45" s="182"/>
      <c r="E45" s="182"/>
      <c r="F45" s="182"/>
      <c r="G45" s="182"/>
      <c r="H45" s="182"/>
      <c r="I45" s="182"/>
      <c r="J45" s="182"/>
    </row>
    <row r="46" spans="1:10" s="1" customFormat="1" ht="40.5" customHeight="1">
      <c r="A46" s="49"/>
      <c r="B46" s="182" t="s">
        <v>160</v>
      </c>
      <c r="C46" s="182"/>
      <c r="D46" s="182"/>
      <c r="E46" s="182"/>
      <c r="F46" s="182"/>
      <c r="G46" s="182"/>
      <c r="H46" s="182"/>
      <c r="I46" s="182"/>
      <c r="J46" s="182"/>
    </row>
    <row r="47" spans="1:10" s="1" customFormat="1" ht="40.5" customHeight="1">
      <c r="A47" s="49"/>
      <c r="B47" s="182" t="s">
        <v>172</v>
      </c>
      <c r="C47" s="182"/>
      <c r="D47" s="182"/>
      <c r="E47" s="182"/>
      <c r="F47" s="182"/>
      <c r="G47" s="182"/>
      <c r="H47" s="182"/>
      <c r="I47" s="182"/>
      <c r="J47" s="182"/>
    </row>
    <row r="48" spans="1:10" s="1" customFormat="1" ht="30" customHeight="1">
      <c r="A48" s="49"/>
      <c r="B48" s="182" t="s">
        <v>34</v>
      </c>
      <c r="C48" s="182"/>
      <c r="D48" s="182"/>
      <c r="E48" s="182"/>
      <c r="F48" s="182"/>
      <c r="G48" s="182"/>
      <c r="H48" s="182"/>
      <c r="I48" s="182"/>
      <c r="J48" s="182"/>
    </row>
    <row r="49" spans="1:10" s="1" customFormat="1" ht="30.6" customHeight="1">
      <c r="A49" s="185" t="s">
        <v>32</v>
      </c>
      <c r="B49" s="222" t="s">
        <v>103</v>
      </c>
      <c r="C49" s="217"/>
      <c r="D49" s="217"/>
      <c r="E49" s="217"/>
      <c r="F49" s="217"/>
      <c r="G49" s="217"/>
      <c r="H49" s="217"/>
      <c r="I49" s="217"/>
      <c r="J49" s="218"/>
    </row>
    <row r="50" spans="1:10" s="1" customFormat="1" ht="72.95" customHeight="1">
      <c r="A50" s="49"/>
      <c r="B50" s="183" t="s">
        <v>104</v>
      </c>
      <c r="C50" s="183"/>
      <c r="D50" s="183"/>
      <c r="E50" s="183"/>
      <c r="F50" s="183"/>
      <c r="G50" s="183"/>
      <c r="H50" s="183"/>
      <c r="I50" s="183"/>
      <c r="J50" s="183"/>
    </row>
    <row r="51" spans="1:10" s="1" customFormat="1" ht="57.6" customHeight="1">
      <c r="A51" s="49"/>
      <c r="B51" s="183" t="s">
        <v>105</v>
      </c>
      <c r="C51" s="183"/>
      <c r="D51" s="183"/>
      <c r="E51" s="183"/>
      <c r="F51" s="183"/>
      <c r="G51" s="183"/>
      <c r="H51" s="183"/>
      <c r="I51" s="183"/>
      <c r="J51" s="183"/>
    </row>
    <row r="52" spans="1:10" s="1" customFormat="1" ht="40.5" customHeight="1">
      <c r="A52" s="49"/>
      <c r="B52" s="183" t="s">
        <v>106</v>
      </c>
      <c r="C52" s="183"/>
      <c r="D52" s="183"/>
      <c r="E52" s="183"/>
      <c r="F52" s="183"/>
      <c r="G52" s="183"/>
      <c r="H52" s="183"/>
      <c r="I52" s="183"/>
      <c r="J52" s="183"/>
    </row>
    <row r="53" spans="1:10" s="1" customFormat="1" ht="71.099999999999994" customHeight="1">
      <c r="A53" s="49"/>
      <c r="B53" s="183" t="s">
        <v>107</v>
      </c>
      <c r="C53" s="183"/>
      <c r="D53" s="183"/>
      <c r="E53" s="183"/>
      <c r="F53" s="183"/>
      <c r="G53" s="183"/>
      <c r="H53" s="183"/>
      <c r="I53" s="183"/>
      <c r="J53" s="183"/>
    </row>
    <row r="54" spans="1:10" s="1" customFormat="1" ht="118.5" customHeight="1">
      <c r="A54" s="49"/>
      <c r="B54" s="183" t="s">
        <v>121</v>
      </c>
      <c r="C54" s="183"/>
      <c r="D54" s="183"/>
      <c r="E54" s="183"/>
      <c r="F54" s="183"/>
      <c r="G54" s="183"/>
      <c r="H54" s="183"/>
      <c r="I54" s="183"/>
      <c r="J54" s="183"/>
    </row>
    <row r="55" spans="1:10" s="1" customFormat="1" ht="55.5" customHeight="1">
      <c r="A55" s="49"/>
      <c r="B55" s="183" t="s">
        <v>108</v>
      </c>
      <c r="C55" s="183"/>
      <c r="D55" s="183"/>
      <c r="E55" s="183"/>
      <c r="F55" s="183"/>
      <c r="G55" s="183"/>
      <c r="H55" s="183"/>
      <c r="I55" s="183"/>
      <c r="J55" s="183"/>
    </row>
    <row r="56" spans="1:10" s="1" customFormat="1" ht="69.95" customHeight="1">
      <c r="A56" s="49"/>
      <c r="B56" s="183" t="s">
        <v>109</v>
      </c>
      <c r="C56" s="183"/>
      <c r="D56" s="183"/>
      <c r="E56" s="183"/>
      <c r="F56" s="183"/>
      <c r="G56" s="183"/>
      <c r="H56" s="183"/>
      <c r="I56" s="183"/>
      <c r="J56" s="183"/>
    </row>
    <row r="57" spans="1:10" s="1" customFormat="1" ht="69.95" customHeight="1">
      <c r="A57" s="49"/>
      <c r="B57" s="183" t="s">
        <v>162</v>
      </c>
      <c r="C57" s="183"/>
      <c r="D57" s="183"/>
      <c r="E57" s="183"/>
      <c r="F57" s="183"/>
      <c r="G57" s="183"/>
      <c r="H57" s="183"/>
      <c r="I57" s="183"/>
      <c r="J57" s="183"/>
    </row>
    <row r="58" spans="1:10" ht="30" customHeight="1">
      <c r="A58" s="29" t="s">
        <v>33</v>
      </c>
      <c r="B58" s="183" t="s">
        <v>34</v>
      </c>
      <c r="C58" s="183"/>
      <c r="D58" s="183"/>
      <c r="E58" s="183"/>
      <c r="F58" s="183"/>
      <c r="G58" s="183"/>
      <c r="H58" s="183"/>
      <c r="I58" s="183"/>
      <c r="J58" s="183"/>
    </row>
    <row r="59" spans="1:10">
      <c r="J59" s="5"/>
    </row>
  </sheetData>
  <mergeCells count="2">
    <mergeCell ref="C1:I1"/>
    <mergeCell ref="C2:D2"/>
  </mergeCells>
  <conditionalFormatting sqref="E4:H4 E6:H20 E22:H25 E38:H48 E50:H53">
    <cfRule type="dataBar" priority="15">
      <dataBar>
        <cfvo type="num" val="0"/>
        <cfvo type="num" val="1"/>
        <color theme="0" tint="-0.249977111117893"/>
      </dataBar>
      <extLst>
        <ext xmlns:x14="http://schemas.microsoft.com/office/spreadsheetml/2009/9/main" uri="{B025F937-C7B1-47D3-B67F-A62EFF666E3E}">
          <x14:id>{AF7BC219-5F7C-4120-B229-7E109F166D61}</x14:id>
        </ext>
      </extLst>
    </cfRule>
  </conditionalFormatting>
  <hyperlinks>
    <hyperlink ref="C2" r:id="rId1" display="Click here to see Prescribing information " xr:uid="{80BE3E97-BEEF-4A9D-A21E-FFBCA25646DB}"/>
  </hyperlinks>
  <pageMargins left="0.7" right="0.7" top="0.75" bottom="0.75" header="0.3" footer="0.3"/>
  <pageSetup paperSize="9" scale="34" fitToHeight="0" orientation="landscape" r:id="rId2"/>
  <drawing r:id="rId3"/>
  <legacy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AF7BC219-5F7C-4120-B229-7E109F166D61}">
            <x14:dataBar minLength="0" maxLength="100" gradient="0">
              <x14:cfvo type="num">
                <xm:f>0</xm:f>
              </x14:cfvo>
              <x14:cfvo type="num">
                <xm:f>1</xm:f>
              </x14:cfvo>
              <x14:negativeFillColor rgb="FFFF0000"/>
              <x14:axisColor rgb="FF000000"/>
            </x14:dataBar>
          </x14:cfRule>
          <xm:sqref>E4:H4 E6:H20 E22:H25 E38:H48 E50:H53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A9BC-D7AC-4AB8-9C96-CD7A1FE6C508}">
  <dimension ref="B1:C13"/>
  <sheetViews>
    <sheetView showGridLines="0" zoomScale="70" zoomScaleNormal="70" workbookViewId="0">
      <selection activeCell="G8" sqref="G8"/>
    </sheetView>
  </sheetViews>
  <sheetFormatPr defaultColWidth="8.85546875" defaultRowHeight="15"/>
  <cols>
    <col min="1" max="1" width="5.140625" customWidth="1"/>
    <col min="2" max="2" width="38.42578125" style="204" customWidth="1"/>
    <col min="3" max="3" width="197.140625" customWidth="1"/>
  </cols>
  <sheetData>
    <row r="1" spans="2:3" ht="23.25" customHeight="1"/>
    <row r="2" spans="2:3" ht="39" customHeight="1">
      <c r="B2" s="213" t="s">
        <v>140</v>
      </c>
      <c r="C2" s="214" t="s">
        <v>119</v>
      </c>
    </row>
    <row r="3" spans="2:3" ht="65.099999999999994" customHeight="1">
      <c r="B3" s="225" t="s">
        <v>112</v>
      </c>
      <c r="C3" s="205" t="s">
        <v>113</v>
      </c>
    </row>
    <row r="4" spans="2:3" ht="72.75" customHeight="1">
      <c r="B4" s="226" t="s">
        <v>114</v>
      </c>
      <c r="C4" s="206" t="s">
        <v>115</v>
      </c>
    </row>
    <row r="5" spans="2:3" ht="65.099999999999994" customHeight="1">
      <c r="B5" s="227" t="s">
        <v>116</v>
      </c>
      <c r="C5" s="205" t="s">
        <v>123</v>
      </c>
    </row>
    <row r="6" spans="2:3" ht="65.099999999999994" customHeight="1">
      <c r="B6" s="228" t="s">
        <v>133</v>
      </c>
      <c r="C6" s="205" t="s">
        <v>117</v>
      </c>
    </row>
    <row r="7" spans="2:3" ht="66" customHeight="1">
      <c r="B7" s="229" t="s">
        <v>134</v>
      </c>
      <c r="C7" s="205" t="s">
        <v>124</v>
      </c>
    </row>
    <row r="8" spans="2:3" ht="65.099999999999994" customHeight="1">
      <c r="B8" s="230" t="s">
        <v>135</v>
      </c>
      <c r="C8" s="205" t="s">
        <v>125</v>
      </c>
    </row>
    <row r="9" spans="2:3" ht="65.099999999999994" customHeight="1">
      <c r="B9" s="231" t="s">
        <v>136</v>
      </c>
      <c r="C9" s="205" t="s">
        <v>118</v>
      </c>
    </row>
    <row r="10" spans="2:3" ht="65.099999999999994" customHeight="1">
      <c r="B10" s="232" t="s">
        <v>137</v>
      </c>
      <c r="C10" s="205" t="s">
        <v>126</v>
      </c>
    </row>
    <row r="11" spans="2:3" ht="65.099999999999994" customHeight="1">
      <c r="B11" s="233" t="s">
        <v>138</v>
      </c>
      <c r="C11" s="205" t="s">
        <v>127</v>
      </c>
    </row>
    <row r="12" spans="2:3" ht="65.099999999999994" customHeight="1">
      <c r="B12" s="234" t="s">
        <v>139</v>
      </c>
      <c r="C12" s="207" t="s">
        <v>128</v>
      </c>
    </row>
    <row r="13" spans="2:3">
      <c r="B13" s="203"/>
      <c r="C13" s="17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49237-759A-4121-BDE6-D42F3B1BFC4A}">
  <dimension ref="B1:B18"/>
  <sheetViews>
    <sheetView zoomScale="70" zoomScaleNormal="70" zoomScalePageLayoutView="37" workbookViewId="0">
      <selection activeCell="G10" sqref="G10"/>
    </sheetView>
  </sheetViews>
  <sheetFormatPr defaultColWidth="8.85546875" defaultRowHeight="15"/>
  <cols>
    <col min="2" max="2" width="144.7109375" customWidth="1"/>
  </cols>
  <sheetData>
    <row r="1" spans="2:2" ht="30.75" customHeight="1">
      <c r="B1" s="211" t="s">
        <v>159</v>
      </c>
    </row>
    <row r="2" spans="2:2">
      <c r="B2" s="179"/>
    </row>
    <row r="3" spans="2:2" ht="43.5" customHeight="1">
      <c r="B3" s="210" t="s">
        <v>141</v>
      </c>
    </row>
    <row r="4" spans="2:2" ht="45.75" customHeight="1">
      <c r="B4" s="210" t="s">
        <v>142</v>
      </c>
    </row>
    <row r="5" spans="2:2" ht="58.5" customHeight="1">
      <c r="B5" s="210" t="s">
        <v>143</v>
      </c>
    </row>
    <row r="6" spans="2:2" ht="43.5" customHeight="1">
      <c r="B6" s="210" t="s">
        <v>144</v>
      </c>
    </row>
    <row r="7" spans="2:2" ht="49.5" customHeight="1">
      <c r="B7" s="210" t="s">
        <v>145</v>
      </c>
    </row>
    <row r="8" spans="2:2" ht="45" customHeight="1">
      <c r="B8" s="210" t="s">
        <v>146</v>
      </c>
    </row>
    <row r="9" spans="2:2" ht="55.5" customHeight="1">
      <c r="B9" s="210" t="s">
        <v>147</v>
      </c>
    </row>
    <row r="10" spans="2:2" ht="42.75" customHeight="1">
      <c r="B10" s="210" t="s">
        <v>148</v>
      </c>
    </row>
    <row r="11" spans="2:2" ht="42" customHeight="1">
      <c r="B11" s="210" t="s">
        <v>149</v>
      </c>
    </row>
    <row r="12" spans="2:2" ht="42.75" customHeight="1">
      <c r="B12" s="210" t="s">
        <v>150</v>
      </c>
    </row>
    <row r="13" spans="2:2" ht="42" customHeight="1">
      <c r="B13" s="210" t="s">
        <v>151</v>
      </c>
    </row>
    <row r="14" spans="2:2" ht="42" customHeight="1">
      <c r="B14" s="210" t="s">
        <v>152</v>
      </c>
    </row>
    <row r="15" spans="2:2" ht="42.75" customHeight="1">
      <c r="B15" s="210" t="s">
        <v>153</v>
      </c>
    </row>
    <row r="16" spans="2:2" ht="15.75">
      <c r="B16" s="208"/>
    </row>
    <row r="17" spans="2:2" ht="15.75">
      <c r="B17" s="209"/>
    </row>
    <row r="18" spans="2:2" ht="31.5">
      <c r="B18" s="212" t="s">
        <v>154</v>
      </c>
    </row>
  </sheetData>
  <printOptions headings="1" gridLines="1"/>
  <pageMargins left="0.7" right="0.7" top="0.75" bottom="0.75" header="0.3" footer="0.3"/>
  <pageSetup paperSize="9" orientation="portrait" r:id="rId1"/>
  <headerFooter>
    <oddHeader>&amp;C&amp;"-,Bold"&amp;14&amp;UEvaluation Reccomendations</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29C8-CE07-420A-AE3B-7F4FD7EC7168}">
  <dimension ref="A1:BM34"/>
  <sheetViews>
    <sheetView showGridLines="0" showRowColHeaders="0" showRuler="0" zoomScale="34" zoomScaleNormal="70" zoomScalePageLayoutView="70" workbookViewId="0">
      <selection activeCell="D18" sqref="D18"/>
    </sheetView>
  </sheetViews>
  <sheetFormatPr defaultColWidth="8.85546875" defaultRowHeight="30" customHeight="1"/>
  <cols>
    <col min="1" max="1" width="2.42578125" style="49" customWidth="1"/>
    <col min="2" max="2" width="75.7109375" style="54" customWidth="1"/>
    <col min="3" max="3" width="15.140625" style="68" customWidth="1"/>
    <col min="4" max="4" width="90.7109375" style="54" customWidth="1"/>
    <col min="5" max="6" width="14.42578125" customWidth="1"/>
    <col min="7" max="7" width="13" style="2" customWidth="1"/>
    <col min="8" max="8" width="15.28515625" customWidth="1"/>
    <col min="9" max="9" width="2.42578125" customWidth="1"/>
    <col min="10" max="65" width="3.42578125" customWidth="1"/>
  </cols>
  <sheetData>
    <row r="1" spans="1:65" ht="154.5" customHeight="1">
      <c r="D1" s="51" t="s">
        <v>0</v>
      </c>
    </row>
    <row r="2" spans="1:65" ht="30" customHeight="1">
      <c r="A2" s="29"/>
      <c r="B2" s="248"/>
      <c r="C2" s="248"/>
      <c r="D2" s="248"/>
      <c r="E2" s="248"/>
      <c r="F2" s="248"/>
      <c r="G2" s="248"/>
      <c r="H2" s="248"/>
      <c r="J2" s="43" t="s">
        <v>35</v>
      </c>
      <c r="K2" s="4"/>
    </row>
    <row r="3" spans="1:65" ht="30" customHeight="1">
      <c r="A3" s="29"/>
      <c r="B3" s="248"/>
      <c r="C3" s="248"/>
      <c r="D3" s="248"/>
      <c r="E3" s="248"/>
      <c r="F3" s="248"/>
      <c r="G3" s="248"/>
      <c r="H3" s="248"/>
      <c r="J3" s="249" t="s">
        <v>36</v>
      </c>
      <c r="K3" s="249"/>
      <c r="L3" s="249"/>
      <c r="M3" s="249"/>
      <c r="O3" s="250" t="s">
        <v>37</v>
      </c>
      <c r="P3" s="250"/>
      <c r="Q3" s="250"/>
      <c r="R3" s="250"/>
      <c r="T3" s="241" t="s">
        <v>38</v>
      </c>
      <c r="U3" s="241"/>
      <c r="V3" s="241"/>
      <c r="W3" s="241"/>
      <c r="Y3" s="242" t="s">
        <v>39</v>
      </c>
      <c r="Z3" s="242"/>
      <c r="AA3" s="242"/>
      <c r="AB3" s="242"/>
      <c r="AD3" s="243"/>
      <c r="AE3" s="243"/>
      <c r="AF3" s="243"/>
      <c r="AG3" s="243"/>
    </row>
    <row r="4" spans="1:65" ht="30" customHeight="1">
      <c r="A4" s="29"/>
      <c r="B4" s="50"/>
      <c r="C4" s="109"/>
      <c r="D4" s="50"/>
      <c r="E4" s="6"/>
      <c r="F4" s="28" t="s">
        <v>40</v>
      </c>
      <c r="G4" s="244">
        <f ca="1">IFERROR(IF(MIN(Milestones616[Start date])=0,TODAY(),MIN(Milestones616[Start date])),TODAY())</f>
        <v>45712</v>
      </c>
      <c r="H4" s="245"/>
      <c r="I4" s="7"/>
    </row>
    <row r="5" spans="1:65" ht="30" customHeight="1">
      <c r="A5" s="29" t="s">
        <v>41</v>
      </c>
      <c r="F5" s="28" t="s">
        <v>42</v>
      </c>
      <c r="G5" s="34">
        <v>0</v>
      </c>
      <c r="J5" s="16" t="str">
        <f ca="1">TEXT(J6,"mmmm")</f>
        <v>February</v>
      </c>
      <c r="K5" s="16"/>
      <c r="L5" s="16"/>
      <c r="M5" s="16"/>
      <c r="N5" s="16"/>
      <c r="O5" s="16"/>
      <c r="P5" s="16"/>
      <c r="Q5" s="16" t="str">
        <f ca="1">IF(TEXT(Q6,"mmmm")=J5,"",TEXT(Q6,"mmmm"))</f>
        <v>March</v>
      </c>
      <c r="R5" s="16"/>
      <c r="S5" s="16"/>
      <c r="T5" s="16"/>
      <c r="U5" s="16"/>
      <c r="V5" s="16"/>
      <c r="W5" s="16"/>
      <c r="X5" s="16" t="str">
        <f ca="1">IF(OR(TEXT(X6,"mmmm")=Q5,TEXT(X6,"mmmm")=J5),"",TEXT(X6,"mmmm"))</f>
        <v/>
      </c>
      <c r="Y5" s="16"/>
      <c r="Z5" s="16"/>
      <c r="AA5" s="16"/>
      <c r="AB5" s="16"/>
      <c r="AC5" s="16"/>
      <c r="AD5" s="16"/>
      <c r="AE5" s="16" t="str">
        <f ca="1">IF(OR(TEXT(AE6,"mmmm")=X5,TEXT(AE6,"mmmm")=Q5,TEXT(AE6,"mmmm")=J5),"",TEXT(AE6,"mmmm"))</f>
        <v/>
      </c>
      <c r="AF5" s="16"/>
      <c r="AG5" s="16"/>
      <c r="AH5" s="16"/>
      <c r="AI5" s="16"/>
      <c r="AJ5" s="16"/>
      <c r="AK5" s="16"/>
      <c r="AL5" s="16" t="str">
        <f ca="1">IF(OR(TEXT(AL6,"mmmm")=AE5,TEXT(AL6,"mmmm")=X5,TEXT(AL6,"mmmm")=Q5,TEXT(AL6,"mmmm")=J5),"",TEXT(AL6,"mmmm"))</f>
        <v/>
      </c>
      <c r="AM5" s="16"/>
      <c r="AN5" s="16"/>
      <c r="AO5" s="16"/>
      <c r="AP5" s="16"/>
      <c r="AQ5" s="16"/>
      <c r="AR5" s="16"/>
      <c r="AS5" s="16" t="str">
        <f ca="1">IF(OR(TEXT(AS6,"mmmm")=AL5,TEXT(AS6,"mmmm")=AE5,TEXT(AS6,"mmmm")=X5,TEXT(AS6,"mmmm")=Q5),"",TEXT(AS6,"mmmm"))</f>
        <v/>
      </c>
      <c r="AT5" s="16"/>
      <c r="AU5" s="16"/>
      <c r="AV5" s="16"/>
      <c r="AW5" s="16"/>
      <c r="AX5" s="16"/>
      <c r="AY5" s="16"/>
      <c r="AZ5" s="16" t="str">
        <f ca="1">IF(OR(TEXT(AZ6,"mmmm")=AS5,TEXT(AZ6,"mmmm")=AL5,TEXT(AZ6,"mmmm")=AE5,TEXT(AZ6,"mmmm")=X5),"",TEXT(AZ6,"mmmm"))</f>
        <v>April</v>
      </c>
      <c r="BA5" s="16"/>
      <c r="BB5" s="16"/>
      <c r="BC5" s="16"/>
      <c r="BD5" s="16"/>
      <c r="BE5" s="16"/>
      <c r="BF5" s="16"/>
      <c r="BG5" s="16" t="str">
        <f ca="1">IF(OR(TEXT(BG6,"mmmm")=AZ5,TEXT(BG6,"mmmm")=AS5,TEXT(BG6,"mmmm")=AL5,TEXT(BG6,"mmmm")=AE5),"",TEXT(BG6,"mmmm"))</f>
        <v/>
      </c>
      <c r="BH5" s="16"/>
      <c r="BI5" s="16"/>
      <c r="BJ5" s="16"/>
      <c r="BK5" s="16"/>
      <c r="BL5" s="16"/>
      <c r="BM5" s="16"/>
    </row>
    <row r="6" spans="1:65" ht="15" customHeight="1">
      <c r="A6" s="29" t="s">
        <v>43</v>
      </c>
      <c r="B6" s="246"/>
      <c r="C6" s="246"/>
      <c r="D6" s="246"/>
      <c r="E6" s="247"/>
      <c r="F6" s="247"/>
      <c r="G6" s="247"/>
      <c r="H6" s="247"/>
      <c r="I6" s="247"/>
      <c r="J6" s="17">
        <f ca="1">IFERROR(Project_Start+Scrolling_Increment,TODAY())</f>
        <v>45712</v>
      </c>
      <c r="K6" s="18">
        <f ca="1">J6+1</f>
        <v>45713</v>
      </c>
      <c r="L6" s="18">
        <f t="shared" ref="L6:AY6" ca="1" si="0">K6+1</f>
        <v>45714</v>
      </c>
      <c r="M6" s="18">
        <f t="shared" ca="1" si="0"/>
        <v>45715</v>
      </c>
      <c r="N6" s="18">
        <f t="shared" ca="1" si="0"/>
        <v>45716</v>
      </c>
      <c r="O6" s="18">
        <f t="shared" ca="1" si="0"/>
        <v>45717</v>
      </c>
      <c r="P6" s="19">
        <f t="shared" ca="1" si="0"/>
        <v>45718</v>
      </c>
      <c r="Q6" s="17">
        <f ca="1">P6+1</f>
        <v>45719</v>
      </c>
      <c r="R6" s="18">
        <f ca="1">Q6+1</f>
        <v>45720</v>
      </c>
      <c r="S6" s="18">
        <f t="shared" ca="1" si="0"/>
        <v>45721</v>
      </c>
      <c r="T6" s="18">
        <f t="shared" ca="1" si="0"/>
        <v>45722</v>
      </c>
      <c r="U6" s="18">
        <f t="shared" ca="1" si="0"/>
        <v>45723</v>
      </c>
      <c r="V6" s="18">
        <f t="shared" ca="1" si="0"/>
        <v>45724</v>
      </c>
      <c r="W6" s="19">
        <f t="shared" ca="1" si="0"/>
        <v>45725</v>
      </c>
      <c r="X6" s="17">
        <f ca="1">W6+1</f>
        <v>45726</v>
      </c>
      <c r="Y6" s="18">
        <f ca="1">X6+1</f>
        <v>45727</v>
      </c>
      <c r="Z6" s="18">
        <f t="shared" ca="1" si="0"/>
        <v>45728</v>
      </c>
      <c r="AA6" s="18">
        <f t="shared" ca="1" si="0"/>
        <v>45729</v>
      </c>
      <c r="AB6" s="18">
        <f t="shared" ca="1" si="0"/>
        <v>45730</v>
      </c>
      <c r="AC6" s="18">
        <f t="shared" ca="1" si="0"/>
        <v>45731</v>
      </c>
      <c r="AD6" s="19">
        <f t="shared" ca="1" si="0"/>
        <v>45732</v>
      </c>
      <c r="AE6" s="17">
        <f ca="1">AD6+1</f>
        <v>45733</v>
      </c>
      <c r="AF6" s="18">
        <f ca="1">AE6+1</f>
        <v>45734</v>
      </c>
      <c r="AG6" s="18">
        <f t="shared" ca="1" si="0"/>
        <v>45735</v>
      </c>
      <c r="AH6" s="18">
        <f t="shared" ca="1" si="0"/>
        <v>45736</v>
      </c>
      <c r="AI6" s="18">
        <f t="shared" ca="1" si="0"/>
        <v>45737</v>
      </c>
      <c r="AJ6" s="18">
        <f t="shared" ca="1" si="0"/>
        <v>45738</v>
      </c>
      <c r="AK6" s="19">
        <f t="shared" ca="1" si="0"/>
        <v>45739</v>
      </c>
      <c r="AL6" s="17">
        <f ca="1">AK6+1</f>
        <v>45740</v>
      </c>
      <c r="AM6" s="18">
        <f ca="1">AL6+1</f>
        <v>45741</v>
      </c>
      <c r="AN6" s="18">
        <f t="shared" ca="1" si="0"/>
        <v>45742</v>
      </c>
      <c r="AO6" s="18">
        <f t="shared" ca="1" si="0"/>
        <v>45743</v>
      </c>
      <c r="AP6" s="18">
        <f t="shared" ca="1" si="0"/>
        <v>45744</v>
      </c>
      <c r="AQ6" s="18">
        <f t="shared" ca="1" si="0"/>
        <v>45745</v>
      </c>
      <c r="AR6" s="19">
        <f t="shared" ca="1" si="0"/>
        <v>45746</v>
      </c>
      <c r="AS6" s="17">
        <f ca="1">AR6+1</f>
        <v>45747</v>
      </c>
      <c r="AT6" s="18">
        <f ca="1">AS6+1</f>
        <v>45748</v>
      </c>
      <c r="AU6" s="18">
        <f t="shared" ca="1" si="0"/>
        <v>45749</v>
      </c>
      <c r="AV6" s="18">
        <f t="shared" ca="1" si="0"/>
        <v>45750</v>
      </c>
      <c r="AW6" s="18">
        <f t="shared" ca="1" si="0"/>
        <v>45751</v>
      </c>
      <c r="AX6" s="18">
        <f t="shared" ca="1" si="0"/>
        <v>45752</v>
      </c>
      <c r="AY6" s="19">
        <f t="shared" ca="1" si="0"/>
        <v>45753</v>
      </c>
      <c r="AZ6" s="17">
        <f ca="1">AY6+1</f>
        <v>45754</v>
      </c>
      <c r="BA6" s="18">
        <f ca="1">AZ6+1</f>
        <v>45755</v>
      </c>
      <c r="BB6" s="18">
        <f t="shared" ref="BB6:BF6" ca="1" si="1">BA6+1</f>
        <v>45756</v>
      </c>
      <c r="BC6" s="18">
        <f t="shared" ca="1" si="1"/>
        <v>45757</v>
      </c>
      <c r="BD6" s="18">
        <f t="shared" ca="1" si="1"/>
        <v>45758</v>
      </c>
      <c r="BE6" s="18">
        <f t="shared" ca="1" si="1"/>
        <v>45759</v>
      </c>
      <c r="BF6" s="19">
        <f t="shared" ca="1" si="1"/>
        <v>45760</v>
      </c>
      <c r="BG6" s="17">
        <f ca="1">BF6+1</f>
        <v>45761</v>
      </c>
      <c r="BH6" s="18">
        <f ca="1">BG6+1</f>
        <v>45762</v>
      </c>
      <c r="BI6" s="18">
        <f t="shared" ref="BI6:BM6" ca="1" si="2">BH6+1</f>
        <v>45763</v>
      </c>
      <c r="BJ6" s="18">
        <f t="shared" ca="1" si="2"/>
        <v>45764</v>
      </c>
      <c r="BK6" s="18">
        <f t="shared" ca="1" si="2"/>
        <v>45765</v>
      </c>
      <c r="BL6" s="18">
        <f t="shared" ca="1" si="2"/>
        <v>45766</v>
      </c>
      <c r="BM6" s="19">
        <f t="shared" ca="1" si="2"/>
        <v>45767</v>
      </c>
    </row>
    <row r="7" spans="1:65" s="30" customFormat="1" ht="25.35" customHeight="1">
      <c r="A7" s="29" t="s">
        <v>1</v>
      </c>
      <c r="B7" s="55"/>
      <c r="C7" s="36"/>
      <c r="D7" s="55"/>
      <c r="J7" s="31"/>
      <c r="K7" s="32"/>
      <c r="L7" s="32"/>
      <c r="M7" s="32"/>
      <c r="N7" s="32"/>
      <c r="O7" s="32"/>
      <c r="P7" s="33"/>
      <c r="Q7" s="31"/>
      <c r="R7" s="32"/>
      <c r="S7" s="32"/>
      <c r="T7" s="32"/>
      <c r="U7" s="32"/>
      <c r="V7" s="32"/>
      <c r="W7" s="33"/>
      <c r="X7" s="31"/>
      <c r="Y7" s="32"/>
      <c r="Z7" s="32"/>
      <c r="AA7" s="32"/>
      <c r="AB7" s="32"/>
      <c r="AC7" s="32"/>
      <c r="AD7" s="33"/>
      <c r="AE7" s="31"/>
      <c r="AF7" s="32"/>
      <c r="AG7" s="32"/>
      <c r="AH7" s="32"/>
      <c r="AI7" s="32"/>
      <c r="AJ7" s="32"/>
      <c r="AK7" s="33"/>
      <c r="AL7" s="31"/>
      <c r="AM7" s="32"/>
      <c r="AN7" s="32"/>
      <c r="AO7" s="32"/>
      <c r="AP7" s="32"/>
      <c r="AQ7" s="32"/>
      <c r="AR7" s="33"/>
      <c r="AS7" s="31"/>
      <c r="AT7" s="32"/>
      <c r="AU7" s="32"/>
      <c r="AV7" s="32"/>
      <c r="AW7" s="32"/>
      <c r="AX7" s="32"/>
      <c r="AY7" s="33"/>
      <c r="AZ7" s="31"/>
      <c r="BA7" s="32"/>
      <c r="BB7" s="32"/>
      <c r="BC7" s="32"/>
      <c r="BD7" s="32"/>
      <c r="BE7" s="32"/>
      <c r="BF7" s="33"/>
      <c r="BG7" s="31"/>
      <c r="BH7" s="32"/>
      <c r="BI7" s="32"/>
      <c r="BJ7" s="32"/>
      <c r="BK7" s="32"/>
      <c r="BL7" s="32"/>
      <c r="BM7" s="33"/>
    </row>
    <row r="8" spans="1:65" s="1" customFormat="1" ht="30.95" customHeight="1" thickBot="1">
      <c r="A8" s="173" t="s">
        <v>2</v>
      </c>
      <c r="B8" s="154" t="s">
        <v>3</v>
      </c>
      <c r="C8" s="59" t="s">
        <v>5</v>
      </c>
      <c r="D8" s="153" t="s">
        <v>44</v>
      </c>
      <c r="E8" s="52" t="s">
        <v>45</v>
      </c>
      <c r="F8" s="12" t="s">
        <v>46</v>
      </c>
      <c r="G8" s="12" t="s">
        <v>47</v>
      </c>
      <c r="H8" s="107" t="s">
        <v>48</v>
      </c>
      <c r="I8" s="104"/>
      <c r="J8" s="105" t="str">
        <f t="shared" ref="J8:BM8" ca="1" si="3">LEFT(TEXT(J6,"ddd"),1)</f>
        <v>M</v>
      </c>
      <c r="K8" s="8" t="str">
        <f t="shared" ca="1" si="3"/>
        <v>T</v>
      </c>
      <c r="L8" s="8" t="str">
        <f t="shared" ca="1" si="3"/>
        <v>W</v>
      </c>
      <c r="M8" s="8" t="str">
        <f t="shared" ca="1" si="3"/>
        <v>T</v>
      </c>
      <c r="N8" s="8" t="str">
        <f t="shared" ca="1" si="3"/>
        <v>F</v>
      </c>
      <c r="O8" s="8" t="str">
        <f t="shared" ca="1" si="3"/>
        <v>S</v>
      </c>
      <c r="P8" s="8" t="str">
        <f t="shared" ca="1" si="3"/>
        <v>S</v>
      </c>
      <c r="Q8" s="8" t="str">
        <f t="shared" ca="1" si="3"/>
        <v>M</v>
      </c>
      <c r="R8" s="8" t="str">
        <f t="shared" ca="1" si="3"/>
        <v>T</v>
      </c>
      <c r="S8" s="8" t="str">
        <f t="shared" ca="1" si="3"/>
        <v>W</v>
      </c>
      <c r="T8" s="8" t="str">
        <f t="shared" ca="1" si="3"/>
        <v>T</v>
      </c>
      <c r="U8" s="8" t="str">
        <f t="shared" ca="1" si="3"/>
        <v>F</v>
      </c>
      <c r="V8" s="8" t="str">
        <f t="shared" ca="1" si="3"/>
        <v>S</v>
      </c>
      <c r="W8" s="8" t="str">
        <f t="shared" ca="1" si="3"/>
        <v>S</v>
      </c>
      <c r="X8" s="8" t="str">
        <f t="shared" ca="1" si="3"/>
        <v>M</v>
      </c>
      <c r="Y8" s="8" t="str">
        <f t="shared" ca="1" si="3"/>
        <v>T</v>
      </c>
      <c r="Z8" s="8" t="str">
        <f t="shared" ca="1" si="3"/>
        <v>W</v>
      </c>
      <c r="AA8" s="8" t="str">
        <f t="shared" ca="1" si="3"/>
        <v>T</v>
      </c>
      <c r="AB8" s="8" t="str">
        <f t="shared" ca="1" si="3"/>
        <v>F</v>
      </c>
      <c r="AC8" s="8" t="str">
        <f t="shared" ca="1" si="3"/>
        <v>S</v>
      </c>
      <c r="AD8" s="8" t="str">
        <f t="shared" ca="1" si="3"/>
        <v>S</v>
      </c>
      <c r="AE8" s="8" t="str">
        <f t="shared" ca="1" si="3"/>
        <v>M</v>
      </c>
      <c r="AF8" s="8" t="str">
        <f t="shared" ca="1" si="3"/>
        <v>T</v>
      </c>
      <c r="AG8" s="8" t="str">
        <f t="shared" ca="1" si="3"/>
        <v>W</v>
      </c>
      <c r="AH8" s="8" t="str">
        <f t="shared" ca="1" si="3"/>
        <v>T</v>
      </c>
      <c r="AI8" s="8" t="str">
        <f t="shared" ca="1" si="3"/>
        <v>F</v>
      </c>
      <c r="AJ8" s="8" t="str">
        <f t="shared" ca="1" si="3"/>
        <v>S</v>
      </c>
      <c r="AK8" s="8" t="str">
        <f t="shared" ca="1" si="3"/>
        <v>S</v>
      </c>
      <c r="AL8" s="8" t="str">
        <f t="shared" ca="1" si="3"/>
        <v>M</v>
      </c>
      <c r="AM8" s="8" t="str">
        <f t="shared" ca="1" si="3"/>
        <v>T</v>
      </c>
      <c r="AN8" s="8" t="str">
        <f t="shared" ca="1" si="3"/>
        <v>W</v>
      </c>
      <c r="AO8" s="8" t="str">
        <f t="shared" ca="1" si="3"/>
        <v>T</v>
      </c>
      <c r="AP8" s="8" t="str">
        <f t="shared" ca="1" si="3"/>
        <v>F</v>
      </c>
      <c r="AQ8" s="8" t="str">
        <f t="shared" ca="1" si="3"/>
        <v>S</v>
      </c>
      <c r="AR8" s="8" t="str">
        <f t="shared" ca="1" si="3"/>
        <v>S</v>
      </c>
      <c r="AS8" s="8" t="str">
        <f t="shared" ca="1" si="3"/>
        <v>M</v>
      </c>
      <c r="AT8" s="8" t="str">
        <f t="shared" ca="1" si="3"/>
        <v>T</v>
      </c>
      <c r="AU8" s="8" t="str">
        <f t="shared" ca="1" si="3"/>
        <v>W</v>
      </c>
      <c r="AV8" s="8" t="str">
        <f t="shared" ca="1" si="3"/>
        <v>T</v>
      </c>
      <c r="AW8" s="8" t="str">
        <f t="shared" ca="1" si="3"/>
        <v>F</v>
      </c>
      <c r="AX8" s="8" t="str">
        <f t="shared" ca="1" si="3"/>
        <v>S</v>
      </c>
      <c r="AY8" s="8" t="str">
        <f t="shared" ca="1" si="3"/>
        <v>S</v>
      </c>
      <c r="AZ8" s="8" t="str">
        <f t="shared" ca="1" si="3"/>
        <v>M</v>
      </c>
      <c r="BA8" s="8" t="str">
        <f t="shared" ca="1" si="3"/>
        <v>T</v>
      </c>
      <c r="BB8" s="8" t="str">
        <f t="shared" ca="1" si="3"/>
        <v>W</v>
      </c>
      <c r="BC8" s="8" t="str">
        <f t="shared" ca="1" si="3"/>
        <v>T</v>
      </c>
      <c r="BD8" s="8" t="str">
        <f t="shared" ca="1" si="3"/>
        <v>F</v>
      </c>
      <c r="BE8" s="8" t="str">
        <f t="shared" ca="1" si="3"/>
        <v>S</v>
      </c>
      <c r="BF8" s="8" t="str">
        <f t="shared" ca="1" si="3"/>
        <v>S</v>
      </c>
      <c r="BG8" s="8" t="str">
        <f t="shared" ca="1" si="3"/>
        <v>M</v>
      </c>
      <c r="BH8" s="8" t="str">
        <f t="shared" ca="1" si="3"/>
        <v>T</v>
      </c>
      <c r="BI8" s="8" t="str">
        <f t="shared" ca="1" si="3"/>
        <v>W</v>
      </c>
      <c r="BJ8" s="8" t="str">
        <f t="shared" ca="1" si="3"/>
        <v>T</v>
      </c>
      <c r="BK8" s="8" t="str">
        <f t="shared" ca="1" si="3"/>
        <v>F</v>
      </c>
      <c r="BL8" s="8" t="str">
        <f t="shared" ca="1" si="3"/>
        <v>S</v>
      </c>
      <c r="BM8" s="8" t="str">
        <f t="shared" ca="1" si="3"/>
        <v>S</v>
      </c>
    </row>
    <row r="9" spans="1:65" ht="15" hidden="1">
      <c r="A9" s="49" t="s">
        <v>49</v>
      </c>
      <c r="B9" s="51"/>
      <c r="C9" s="59"/>
      <c r="D9" s="137"/>
      <c r="E9" s="53"/>
      <c r="F9" s="45"/>
      <c r="G9" s="46"/>
      <c r="H9" s="108"/>
      <c r="J9" s="106"/>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row>
    <row r="10" spans="1:65" s="1" customFormat="1" ht="44.1" customHeight="1">
      <c r="A10" s="29" t="s">
        <v>9</v>
      </c>
      <c r="B10" s="152" t="s">
        <v>10</v>
      </c>
      <c r="C10" s="110"/>
      <c r="D10" s="138"/>
      <c r="E10" s="129"/>
      <c r="F10" s="130"/>
      <c r="G10" s="131"/>
      <c r="H10" s="132"/>
      <c r="I10" s="9"/>
      <c r="J10" s="98" t="str">
        <f ca="1">IF(AND($E10="Deadline",J$6&gt;=$G10,J$6&lt;=$G10+$H10-1),2,IF(AND($E10="Milestone",J$6&gt;=$G10,J$6&lt;=$G10+$H10-1),1,""))</f>
        <v/>
      </c>
      <c r="K10" s="98" t="str">
        <f t="shared" ref="K10:BM10" ca="1" si="4">IF(AND($E10="Deadline",K$6&gt;=$G10,K$6&lt;=$G10+$H10-1),2,IF(AND($E10="Milestone",K$6&gt;=$G10,K$6&lt;=$G10+$H10-1),1,""))</f>
        <v/>
      </c>
      <c r="L10" s="98" t="str">
        <f t="shared" ca="1" si="4"/>
        <v/>
      </c>
      <c r="M10" s="98" t="str">
        <f t="shared" ca="1" si="4"/>
        <v/>
      </c>
      <c r="N10" s="98" t="str">
        <f t="shared" ca="1" si="4"/>
        <v/>
      </c>
      <c r="O10" s="98" t="str">
        <f t="shared" ca="1" si="4"/>
        <v/>
      </c>
      <c r="P10" s="98" t="str">
        <f t="shared" ca="1" si="4"/>
        <v/>
      </c>
      <c r="Q10" s="98" t="str">
        <f t="shared" ca="1" si="4"/>
        <v/>
      </c>
      <c r="R10" s="98" t="str">
        <f t="shared" ca="1" si="4"/>
        <v/>
      </c>
      <c r="S10" s="98" t="str">
        <f t="shared" ca="1" si="4"/>
        <v/>
      </c>
      <c r="T10" s="98" t="str">
        <f t="shared" ca="1" si="4"/>
        <v/>
      </c>
      <c r="U10" s="98" t="str">
        <f t="shared" ca="1" si="4"/>
        <v/>
      </c>
      <c r="V10" s="98" t="str">
        <f t="shared" ca="1" si="4"/>
        <v/>
      </c>
      <c r="W10" s="98" t="str">
        <f t="shared" ca="1" si="4"/>
        <v/>
      </c>
      <c r="X10" s="98" t="str">
        <f t="shared" ca="1" si="4"/>
        <v/>
      </c>
      <c r="Y10" s="98" t="str">
        <f t="shared" ca="1" si="4"/>
        <v/>
      </c>
      <c r="Z10" s="98" t="str">
        <f t="shared" ca="1" si="4"/>
        <v/>
      </c>
      <c r="AA10" s="98" t="str">
        <f t="shared" ca="1" si="4"/>
        <v/>
      </c>
      <c r="AB10" s="98" t="str">
        <f t="shared" ca="1" si="4"/>
        <v/>
      </c>
      <c r="AC10" s="98" t="str">
        <f t="shared" ca="1" si="4"/>
        <v/>
      </c>
      <c r="AD10" s="98" t="str">
        <f t="shared" ca="1" si="4"/>
        <v/>
      </c>
      <c r="AE10" s="98" t="str">
        <f t="shared" ca="1" si="4"/>
        <v/>
      </c>
      <c r="AF10" s="98" t="str">
        <f t="shared" ca="1" si="4"/>
        <v/>
      </c>
      <c r="AG10" s="98" t="str">
        <f t="shared" ca="1" si="4"/>
        <v/>
      </c>
      <c r="AH10" s="98" t="str">
        <f t="shared" ca="1" si="4"/>
        <v/>
      </c>
      <c r="AI10" s="98" t="str">
        <f t="shared" ca="1" si="4"/>
        <v/>
      </c>
      <c r="AJ10" s="98" t="str">
        <f t="shared" ca="1" si="4"/>
        <v/>
      </c>
      <c r="AK10" s="98" t="str">
        <f t="shared" ca="1" si="4"/>
        <v/>
      </c>
      <c r="AL10" s="98" t="str">
        <f t="shared" ca="1" si="4"/>
        <v/>
      </c>
      <c r="AM10" s="98" t="str">
        <f t="shared" ca="1" si="4"/>
        <v/>
      </c>
      <c r="AN10" s="98" t="str">
        <f t="shared" ca="1" si="4"/>
        <v/>
      </c>
      <c r="AO10" s="98" t="str">
        <f t="shared" ca="1" si="4"/>
        <v/>
      </c>
      <c r="AP10" s="98" t="str">
        <f t="shared" ca="1" si="4"/>
        <v/>
      </c>
      <c r="AQ10" s="98" t="str">
        <f t="shared" ca="1" si="4"/>
        <v/>
      </c>
      <c r="AR10" s="98" t="str">
        <f t="shared" ca="1" si="4"/>
        <v/>
      </c>
      <c r="AS10" s="98" t="str">
        <f t="shared" ca="1" si="4"/>
        <v/>
      </c>
      <c r="AT10" s="98" t="str">
        <f t="shared" ca="1" si="4"/>
        <v/>
      </c>
      <c r="AU10" s="98" t="str">
        <f t="shared" ca="1" si="4"/>
        <v/>
      </c>
      <c r="AV10" s="98" t="str">
        <f t="shared" ca="1" si="4"/>
        <v/>
      </c>
      <c r="AW10" s="98" t="str">
        <f t="shared" ca="1" si="4"/>
        <v/>
      </c>
      <c r="AX10" s="98" t="str">
        <f t="shared" ca="1" si="4"/>
        <v/>
      </c>
      <c r="AY10" s="98" t="str">
        <f t="shared" ca="1" si="4"/>
        <v/>
      </c>
      <c r="AZ10" s="98" t="str">
        <f t="shared" ca="1" si="4"/>
        <v/>
      </c>
      <c r="BA10" s="98" t="str">
        <f t="shared" ca="1" si="4"/>
        <v/>
      </c>
      <c r="BB10" s="98" t="str">
        <f t="shared" ca="1" si="4"/>
        <v/>
      </c>
      <c r="BC10" s="98" t="str">
        <f t="shared" ca="1" si="4"/>
        <v/>
      </c>
      <c r="BD10" s="98" t="str">
        <f t="shared" ca="1" si="4"/>
        <v/>
      </c>
      <c r="BE10" s="98" t="str">
        <f t="shared" ca="1" si="4"/>
        <v/>
      </c>
      <c r="BF10" s="98" t="str">
        <f t="shared" ca="1" si="4"/>
        <v/>
      </c>
      <c r="BG10" s="98" t="str">
        <f t="shared" ca="1" si="4"/>
        <v/>
      </c>
      <c r="BH10" s="98" t="str">
        <f t="shared" ca="1" si="4"/>
        <v/>
      </c>
      <c r="BI10" s="98" t="str">
        <f t="shared" ca="1" si="4"/>
        <v/>
      </c>
      <c r="BJ10" s="98" t="str">
        <f t="shared" ca="1" si="4"/>
        <v/>
      </c>
      <c r="BK10" s="98" t="str">
        <f t="shared" ca="1" si="4"/>
        <v/>
      </c>
      <c r="BL10" s="98" t="str">
        <f t="shared" ca="1" si="4"/>
        <v/>
      </c>
      <c r="BM10" s="99" t="str">
        <f t="shared" ca="1" si="4"/>
        <v/>
      </c>
    </row>
    <row r="11" spans="1:65" s="1" customFormat="1">
      <c r="A11" s="29"/>
      <c r="B11" s="151" t="s">
        <v>11</v>
      </c>
      <c r="C11" s="174"/>
      <c r="D11" s="166"/>
      <c r="E11" s="125"/>
      <c r="F11" s="126"/>
      <c r="G11" s="127"/>
      <c r="H11" s="128"/>
      <c r="I11" s="9"/>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101"/>
    </row>
    <row r="12" spans="1:65" s="1" customFormat="1" ht="15">
      <c r="A12" s="29"/>
      <c r="B12" s="120" t="s">
        <v>12</v>
      </c>
      <c r="C12" s="121"/>
      <c r="D12" s="164"/>
      <c r="E12" s="125"/>
      <c r="F12" s="126"/>
      <c r="G12" s="127"/>
      <c r="H12" s="128"/>
      <c r="I12" s="9"/>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101"/>
    </row>
    <row r="13" spans="1:65" s="1" customFormat="1" ht="60">
      <c r="A13" s="29"/>
      <c r="B13" s="123" t="s">
        <v>50</v>
      </c>
      <c r="C13" s="122"/>
      <c r="D13" s="167"/>
      <c r="E13" s="125"/>
      <c r="F13" s="126"/>
      <c r="G13" s="127"/>
      <c r="H13" s="128"/>
      <c r="I13" s="9"/>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101"/>
    </row>
    <row r="14" spans="1:65" s="1" customFormat="1" ht="45">
      <c r="A14" s="29"/>
      <c r="B14" s="123" t="s">
        <v>13</v>
      </c>
      <c r="C14" s="122"/>
      <c r="D14" s="165"/>
      <c r="E14" s="125"/>
      <c r="F14" s="126"/>
      <c r="G14" s="127"/>
      <c r="H14" s="128"/>
      <c r="I14" s="9"/>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101"/>
    </row>
    <row r="15" spans="1:65" s="1" customFormat="1">
      <c r="A15" s="29"/>
      <c r="B15" s="123" t="s">
        <v>14</v>
      </c>
      <c r="C15" s="122"/>
      <c r="D15" s="165"/>
      <c r="E15" s="125"/>
      <c r="F15" s="126"/>
      <c r="G15" s="127"/>
      <c r="H15" s="128"/>
      <c r="I15" s="9"/>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101"/>
    </row>
    <row r="16" spans="1:65" s="1" customFormat="1" ht="60" customHeight="1">
      <c r="A16" s="29"/>
      <c r="B16" s="124" t="s">
        <v>15</v>
      </c>
      <c r="C16" s="122"/>
      <c r="D16" s="165"/>
      <c r="E16" s="133"/>
      <c r="F16" s="134"/>
      <c r="G16" s="135"/>
      <c r="H16" s="136"/>
      <c r="I16" s="100"/>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101"/>
    </row>
    <row r="17" spans="1:65" s="1" customFormat="1" ht="47.1" customHeight="1">
      <c r="A17" s="29"/>
      <c r="B17" s="119" t="s">
        <v>16</v>
      </c>
      <c r="C17" s="111"/>
      <c r="D17" s="139"/>
      <c r="E17" s="94"/>
      <c r="F17" s="95"/>
      <c r="G17" s="96"/>
      <c r="H17" s="97"/>
      <c r="I17" s="100"/>
      <c r="J17" s="68" t="str">
        <f ca="1">IF(AND($E17="Deadline",J$6&gt;=$G17,J$6&lt;=$G17+$H17-1),2,IF(AND($E17="Milestone",J$6&gt;=$G17,J$6&lt;=$G17+$H17-1),1,""))</f>
        <v/>
      </c>
      <c r="K17" s="68" t="str">
        <f t="shared" ref="K17:BM19" ca="1" si="5">IF(AND($E17="Objective",K$6&gt;=$G17,K$6&lt;=$G17+$H17-1),2,IF(AND($E17="Milestone",K$6&gt;=$G17,K$6&lt;=$G17+$H17-1),1,""))</f>
        <v/>
      </c>
      <c r="L17" s="68" t="str">
        <f t="shared" ca="1" si="5"/>
        <v/>
      </c>
      <c r="M17" s="68" t="str">
        <f t="shared" ca="1" si="5"/>
        <v/>
      </c>
      <c r="N17" s="68" t="str">
        <f t="shared" ca="1" si="5"/>
        <v/>
      </c>
      <c r="O17" s="68" t="str">
        <f t="shared" ca="1" si="5"/>
        <v/>
      </c>
      <c r="P17" s="68" t="str">
        <f t="shared" ca="1" si="5"/>
        <v/>
      </c>
      <c r="Q17" s="68" t="str">
        <f t="shared" ca="1" si="5"/>
        <v/>
      </c>
      <c r="R17" s="68" t="str">
        <f t="shared" ca="1" si="5"/>
        <v/>
      </c>
      <c r="S17" s="68" t="str">
        <f t="shared" ca="1" si="5"/>
        <v/>
      </c>
      <c r="T17" s="68" t="str">
        <f t="shared" ca="1" si="5"/>
        <v/>
      </c>
      <c r="U17" s="68" t="str">
        <f t="shared" ca="1" si="5"/>
        <v/>
      </c>
      <c r="V17" s="68" t="str">
        <f t="shared" ca="1" si="5"/>
        <v/>
      </c>
      <c r="W17" s="68" t="str">
        <f t="shared" ca="1" si="5"/>
        <v/>
      </c>
      <c r="X17" s="68" t="str">
        <f t="shared" ca="1" si="5"/>
        <v/>
      </c>
      <c r="Y17" s="68" t="str">
        <f t="shared" ca="1" si="5"/>
        <v/>
      </c>
      <c r="Z17" s="68" t="str">
        <f t="shared" ca="1" si="5"/>
        <v/>
      </c>
      <c r="AA17" s="68" t="str">
        <f t="shared" ca="1" si="5"/>
        <v/>
      </c>
      <c r="AB17" s="68" t="str">
        <f t="shared" ca="1" si="5"/>
        <v/>
      </c>
      <c r="AC17" s="68" t="str">
        <f t="shared" ca="1" si="5"/>
        <v/>
      </c>
      <c r="AD17" s="68" t="str">
        <f t="shared" ca="1" si="5"/>
        <v/>
      </c>
      <c r="AE17" s="68" t="str">
        <f t="shared" ca="1" si="5"/>
        <v/>
      </c>
      <c r="AF17" s="68" t="str">
        <f t="shared" ca="1" si="5"/>
        <v/>
      </c>
      <c r="AG17" s="68" t="str">
        <f t="shared" ca="1" si="5"/>
        <v/>
      </c>
      <c r="AH17" s="68" t="str">
        <f t="shared" ca="1" si="5"/>
        <v/>
      </c>
      <c r="AI17" s="68" t="str">
        <f t="shared" ca="1" si="5"/>
        <v/>
      </c>
      <c r="AJ17" s="68" t="str">
        <f t="shared" ca="1" si="5"/>
        <v/>
      </c>
      <c r="AK17" s="68" t="str">
        <f t="shared" ca="1" si="5"/>
        <v/>
      </c>
      <c r="AL17" s="68" t="str">
        <f t="shared" ca="1" si="5"/>
        <v/>
      </c>
      <c r="AM17" s="68" t="str">
        <f t="shared" ca="1" si="5"/>
        <v/>
      </c>
      <c r="AN17" s="68" t="str">
        <f t="shared" ca="1" si="5"/>
        <v/>
      </c>
      <c r="AO17" s="68" t="str">
        <f t="shared" ca="1" si="5"/>
        <v/>
      </c>
      <c r="AP17" s="68" t="str">
        <f t="shared" ca="1" si="5"/>
        <v/>
      </c>
      <c r="AQ17" s="68" t="str">
        <f t="shared" ca="1" si="5"/>
        <v/>
      </c>
      <c r="AR17" s="68" t="str">
        <f t="shared" ca="1" si="5"/>
        <v/>
      </c>
      <c r="AS17" s="68" t="str">
        <f t="shared" ca="1" si="5"/>
        <v/>
      </c>
      <c r="AT17" s="68" t="str">
        <f t="shared" ca="1" si="5"/>
        <v/>
      </c>
      <c r="AU17" s="68" t="str">
        <f t="shared" ca="1" si="5"/>
        <v/>
      </c>
      <c r="AV17" s="68" t="str">
        <f t="shared" ca="1" si="5"/>
        <v/>
      </c>
      <c r="AW17" s="68" t="str">
        <f t="shared" ca="1" si="5"/>
        <v/>
      </c>
      <c r="AX17" s="68" t="str">
        <f t="shared" ca="1" si="5"/>
        <v/>
      </c>
      <c r="AY17" s="68" t="str">
        <f t="shared" ca="1" si="5"/>
        <v/>
      </c>
      <c r="AZ17" s="68" t="str">
        <f t="shared" ca="1" si="5"/>
        <v/>
      </c>
      <c r="BA17" s="68" t="str">
        <f t="shared" ca="1" si="5"/>
        <v/>
      </c>
      <c r="BB17" s="68" t="str">
        <f t="shared" ca="1" si="5"/>
        <v/>
      </c>
      <c r="BC17" s="68" t="str">
        <f t="shared" ca="1" si="5"/>
        <v/>
      </c>
      <c r="BD17" s="68" t="str">
        <f t="shared" ca="1" si="5"/>
        <v/>
      </c>
      <c r="BE17" s="68" t="str">
        <f t="shared" ca="1" si="5"/>
        <v/>
      </c>
      <c r="BF17" s="68" t="str">
        <f t="shared" ca="1" si="5"/>
        <v/>
      </c>
      <c r="BG17" s="68" t="str">
        <f t="shared" ca="1" si="5"/>
        <v/>
      </c>
      <c r="BH17" s="68" t="str">
        <f t="shared" ca="1" si="5"/>
        <v/>
      </c>
      <c r="BI17" s="68" t="str">
        <f t="shared" ca="1" si="5"/>
        <v/>
      </c>
      <c r="BJ17" s="68" t="str">
        <f t="shared" ca="1" si="5"/>
        <v/>
      </c>
      <c r="BK17" s="68" t="str">
        <f t="shared" ca="1" si="5"/>
        <v/>
      </c>
      <c r="BL17" s="68" t="str">
        <f t="shared" ca="1" si="5"/>
        <v/>
      </c>
      <c r="BM17" s="101" t="str">
        <f t="shared" ca="1" si="5"/>
        <v/>
      </c>
    </row>
    <row r="18" spans="1:65" s="1" customFormat="1" ht="30" customHeight="1">
      <c r="A18" s="49"/>
      <c r="B18" s="142" t="s">
        <v>17</v>
      </c>
      <c r="C18" s="143"/>
      <c r="D18" s="142"/>
      <c r="E18" s="144"/>
      <c r="F18" s="145"/>
      <c r="G18" s="146"/>
      <c r="H18" s="147"/>
      <c r="I18" s="100"/>
      <c r="J18" s="68" t="str">
        <f ca="1">IF(AND($E18="Deadline",J$6&gt;=$G18,J$6&lt;=$G18+$H18-1),2,IF(AND($E18="Milestone",J$6&gt;=$G18,J$6&lt;=$G18+$H18-1),1,""))</f>
        <v/>
      </c>
      <c r="K18" s="68" t="str">
        <f t="shared" ca="1" si="5"/>
        <v/>
      </c>
      <c r="L18" s="68" t="str">
        <f t="shared" ca="1" si="5"/>
        <v/>
      </c>
      <c r="M18" s="68" t="str">
        <f t="shared" ca="1" si="5"/>
        <v/>
      </c>
      <c r="N18" s="68" t="str">
        <f t="shared" ca="1" si="5"/>
        <v/>
      </c>
      <c r="O18" s="68" t="str">
        <f t="shared" ca="1" si="5"/>
        <v/>
      </c>
      <c r="P18" s="68" t="str">
        <f t="shared" ca="1" si="5"/>
        <v/>
      </c>
      <c r="Q18" s="68" t="str">
        <f t="shared" ca="1" si="5"/>
        <v/>
      </c>
      <c r="R18" s="68" t="str">
        <f t="shared" ca="1" si="5"/>
        <v/>
      </c>
      <c r="S18" s="68" t="str">
        <f t="shared" ca="1" si="5"/>
        <v/>
      </c>
      <c r="T18" s="68" t="str">
        <f t="shared" ca="1" si="5"/>
        <v/>
      </c>
      <c r="U18" s="68" t="str">
        <f t="shared" ca="1" si="5"/>
        <v/>
      </c>
      <c r="V18" s="68" t="str">
        <f t="shared" ca="1" si="5"/>
        <v/>
      </c>
      <c r="W18" s="68" t="str">
        <f t="shared" ca="1" si="5"/>
        <v/>
      </c>
      <c r="X18" s="68" t="str">
        <f t="shared" ca="1" si="5"/>
        <v/>
      </c>
      <c r="Y18" s="68" t="str">
        <f t="shared" ca="1" si="5"/>
        <v/>
      </c>
      <c r="Z18" s="68" t="str">
        <f t="shared" ca="1" si="5"/>
        <v/>
      </c>
      <c r="AA18" s="68" t="str">
        <f t="shared" ca="1" si="5"/>
        <v/>
      </c>
      <c r="AB18" s="68" t="str">
        <f t="shared" ca="1" si="5"/>
        <v/>
      </c>
      <c r="AC18" s="68" t="str">
        <f t="shared" ca="1" si="5"/>
        <v/>
      </c>
      <c r="AD18" s="68" t="str">
        <f t="shared" ca="1" si="5"/>
        <v/>
      </c>
      <c r="AE18" s="68" t="str">
        <f t="shared" ca="1" si="5"/>
        <v/>
      </c>
      <c r="AF18" s="68" t="str">
        <f t="shared" ca="1" si="5"/>
        <v/>
      </c>
      <c r="AG18" s="68" t="str">
        <f t="shared" ca="1" si="5"/>
        <v/>
      </c>
      <c r="AH18" s="68" t="str">
        <f t="shared" ca="1" si="5"/>
        <v/>
      </c>
      <c r="AI18" s="68" t="str">
        <f t="shared" ca="1" si="5"/>
        <v/>
      </c>
      <c r="AJ18" s="68" t="str">
        <f t="shared" ca="1" si="5"/>
        <v/>
      </c>
      <c r="AK18" s="68" t="str">
        <f t="shared" ca="1" si="5"/>
        <v/>
      </c>
      <c r="AL18" s="68" t="str">
        <f t="shared" ca="1" si="5"/>
        <v/>
      </c>
      <c r="AM18" s="68" t="str">
        <f t="shared" ca="1" si="5"/>
        <v/>
      </c>
      <c r="AN18" s="68" t="str">
        <f t="shared" ca="1" si="5"/>
        <v/>
      </c>
      <c r="AO18" s="68" t="str">
        <f t="shared" ca="1" si="5"/>
        <v/>
      </c>
      <c r="AP18" s="68" t="str">
        <f t="shared" ca="1" si="5"/>
        <v/>
      </c>
      <c r="AQ18" s="68" t="str">
        <f t="shared" ca="1" si="5"/>
        <v/>
      </c>
      <c r="AR18" s="68" t="str">
        <f t="shared" ca="1" si="5"/>
        <v/>
      </c>
      <c r="AS18" s="68" t="str">
        <f t="shared" ca="1" si="5"/>
        <v/>
      </c>
      <c r="AT18" s="68" t="str">
        <f t="shared" ca="1" si="5"/>
        <v/>
      </c>
      <c r="AU18" s="68" t="str">
        <f t="shared" ca="1" si="5"/>
        <v/>
      </c>
      <c r="AV18" s="68" t="str">
        <f t="shared" ca="1" si="5"/>
        <v/>
      </c>
      <c r="AW18" s="68" t="str">
        <f t="shared" ca="1" si="5"/>
        <v/>
      </c>
      <c r="AX18" s="68" t="str">
        <f t="shared" ca="1" si="5"/>
        <v/>
      </c>
      <c r="AY18" s="68" t="str">
        <f t="shared" ca="1" si="5"/>
        <v/>
      </c>
      <c r="AZ18" s="68" t="str">
        <f t="shared" ca="1" si="5"/>
        <v/>
      </c>
      <c r="BA18" s="68" t="str">
        <f t="shared" ca="1" si="5"/>
        <v/>
      </c>
      <c r="BB18" s="68" t="str">
        <f t="shared" ca="1" si="5"/>
        <v/>
      </c>
      <c r="BC18" s="68" t="str">
        <f t="shared" ca="1" si="5"/>
        <v/>
      </c>
      <c r="BD18" s="68" t="str">
        <f t="shared" ca="1" si="5"/>
        <v/>
      </c>
      <c r="BE18" s="68" t="str">
        <f t="shared" ca="1" si="5"/>
        <v/>
      </c>
      <c r="BF18" s="68" t="str">
        <f t="shared" ca="1" si="5"/>
        <v/>
      </c>
      <c r="BG18" s="68" t="str">
        <f t="shared" ca="1" si="5"/>
        <v/>
      </c>
      <c r="BH18" s="68" t="str">
        <f t="shared" ca="1" si="5"/>
        <v/>
      </c>
      <c r="BI18" s="68" t="str">
        <f t="shared" ca="1" si="5"/>
        <v/>
      </c>
      <c r="BJ18" s="68" t="str">
        <f t="shared" ca="1" si="5"/>
        <v/>
      </c>
      <c r="BK18" s="68" t="str">
        <f t="shared" ca="1" si="5"/>
        <v/>
      </c>
      <c r="BL18" s="68" t="str">
        <f t="shared" ca="1" si="5"/>
        <v/>
      </c>
      <c r="BM18" s="101" t="str">
        <f t="shared" ca="1" si="5"/>
        <v/>
      </c>
    </row>
    <row r="19" spans="1:65" s="1" customFormat="1" ht="30" customHeight="1">
      <c r="A19" s="49"/>
      <c r="B19" s="142" t="s">
        <v>18</v>
      </c>
      <c r="C19" s="143"/>
      <c r="D19" s="142"/>
      <c r="E19" s="144"/>
      <c r="F19" s="145"/>
      <c r="G19" s="146"/>
      <c r="H19" s="147"/>
      <c r="I19" s="100"/>
      <c r="J19" s="68" t="str">
        <f ca="1">IF(AND($E19="Deadline",J$6&gt;=$G19,J$6&lt;=$G19+$H19-1),2,IF(AND($E19="Milestone",J$6&gt;=$G19,J$6&lt;=$G19+$H19-1),1,""))</f>
        <v/>
      </c>
      <c r="K19" s="68" t="str">
        <f t="shared" ca="1" si="5"/>
        <v/>
      </c>
      <c r="L19" s="68" t="str">
        <f t="shared" ca="1" si="5"/>
        <v/>
      </c>
      <c r="M19" s="68" t="str">
        <f t="shared" ca="1" si="5"/>
        <v/>
      </c>
      <c r="N19" s="68" t="str">
        <f t="shared" ca="1" si="5"/>
        <v/>
      </c>
      <c r="O19" s="68" t="str">
        <f t="shared" ca="1" si="5"/>
        <v/>
      </c>
      <c r="P19" s="68" t="str">
        <f t="shared" ca="1" si="5"/>
        <v/>
      </c>
      <c r="Q19" s="68" t="str">
        <f t="shared" ca="1" si="5"/>
        <v/>
      </c>
      <c r="R19" s="68" t="str">
        <f t="shared" ca="1" si="5"/>
        <v/>
      </c>
      <c r="S19" s="68" t="str">
        <f t="shared" ca="1" si="5"/>
        <v/>
      </c>
      <c r="T19" s="68" t="str">
        <f t="shared" ca="1" si="5"/>
        <v/>
      </c>
      <c r="U19" s="68" t="str">
        <f t="shared" ca="1" si="5"/>
        <v/>
      </c>
      <c r="V19" s="68" t="str">
        <f t="shared" ca="1" si="5"/>
        <v/>
      </c>
      <c r="W19" s="68" t="str">
        <f t="shared" ca="1" si="5"/>
        <v/>
      </c>
      <c r="X19" s="68" t="str">
        <f t="shared" ca="1" si="5"/>
        <v/>
      </c>
      <c r="Y19" s="68" t="str">
        <f t="shared" ca="1" si="5"/>
        <v/>
      </c>
      <c r="Z19" s="68" t="str">
        <f t="shared" ca="1" si="5"/>
        <v/>
      </c>
      <c r="AA19" s="68" t="str">
        <f t="shared" ca="1" si="5"/>
        <v/>
      </c>
      <c r="AB19" s="68" t="str">
        <f t="shared" ca="1" si="5"/>
        <v/>
      </c>
      <c r="AC19" s="68" t="str">
        <f t="shared" ca="1" si="5"/>
        <v/>
      </c>
      <c r="AD19" s="68" t="str">
        <f t="shared" ca="1" si="5"/>
        <v/>
      </c>
      <c r="AE19" s="68" t="str">
        <f t="shared" ca="1" si="5"/>
        <v/>
      </c>
      <c r="AF19" s="68" t="str">
        <f t="shared" ca="1" si="5"/>
        <v/>
      </c>
      <c r="AG19" s="68" t="str">
        <f t="shared" ca="1" si="5"/>
        <v/>
      </c>
      <c r="AH19" s="68" t="str">
        <f t="shared" ca="1" si="5"/>
        <v/>
      </c>
      <c r="AI19" s="68" t="str">
        <f t="shared" ca="1" si="5"/>
        <v/>
      </c>
      <c r="AJ19" s="68" t="str">
        <f t="shared" ca="1" si="5"/>
        <v/>
      </c>
      <c r="AK19" s="68" t="str">
        <f t="shared" ca="1" si="5"/>
        <v/>
      </c>
      <c r="AL19" s="68" t="str">
        <f t="shared" ca="1" si="5"/>
        <v/>
      </c>
      <c r="AM19" s="68" t="str">
        <f t="shared" ca="1" si="5"/>
        <v/>
      </c>
      <c r="AN19" s="68" t="str">
        <f t="shared" ca="1" si="5"/>
        <v/>
      </c>
      <c r="AO19" s="68" t="str">
        <f t="shared" ca="1" si="5"/>
        <v/>
      </c>
      <c r="AP19" s="68" t="str">
        <f t="shared" ca="1" si="5"/>
        <v/>
      </c>
      <c r="AQ19" s="68" t="str">
        <f t="shared" ca="1" si="5"/>
        <v/>
      </c>
      <c r="AR19" s="68" t="str">
        <f t="shared" ca="1" si="5"/>
        <v/>
      </c>
      <c r="AS19" s="68" t="str">
        <f t="shared" ca="1" si="5"/>
        <v/>
      </c>
      <c r="AT19" s="68" t="str">
        <f t="shared" ca="1" si="5"/>
        <v/>
      </c>
      <c r="AU19" s="68" t="str">
        <f t="shared" ca="1" si="5"/>
        <v/>
      </c>
      <c r="AV19" s="68" t="str">
        <f t="shared" ca="1" si="5"/>
        <v/>
      </c>
      <c r="AW19" s="68" t="str">
        <f t="shared" ca="1" si="5"/>
        <v/>
      </c>
      <c r="AX19" s="68" t="str">
        <f t="shared" ca="1" si="5"/>
        <v/>
      </c>
      <c r="AY19" s="68" t="str">
        <f t="shared" ca="1" si="5"/>
        <v/>
      </c>
      <c r="AZ19" s="68" t="str">
        <f t="shared" ca="1" si="5"/>
        <v/>
      </c>
      <c r="BA19" s="68" t="str">
        <f t="shared" ca="1" si="5"/>
        <v/>
      </c>
      <c r="BB19" s="68" t="str">
        <f t="shared" ca="1" si="5"/>
        <v/>
      </c>
      <c r="BC19" s="68" t="str">
        <f t="shared" ca="1" si="5"/>
        <v/>
      </c>
      <c r="BD19" s="68" t="str">
        <f t="shared" ca="1" si="5"/>
        <v/>
      </c>
      <c r="BE19" s="68" t="str">
        <f t="shared" ca="1" si="5"/>
        <v/>
      </c>
      <c r="BF19" s="68" t="str">
        <f t="shared" ca="1" si="5"/>
        <v/>
      </c>
      <c r="BG19" s="68" t="str">
        <f t="shared" ca="1" si="5"/>
        <v/>
      </c>
      <c r="BH19" s="68" t="str">
        <f t="shared" ca="1" si="5"/>
        <v/>
      </c>
      <c r="BI19" s="68" t="str">
        <f t="shared" ca="1" si="5"/>
        <v/>
      </c>
      <c r="BJ19" s="68" t="str">
        <f t="shared" ca="1" si="5"/>
        <v/>
      </c>
      <c r="BK19" s="68" t="str">
        <f t="shared" ca="1" si="5"/>
        <v/>
      </c>
      <c r="BL19" s="68" t="str">
        <f t="shared" ca="1" si="5"/>
        <v/>
      </c>
      <c r="BM19" s="101" t="str">
        <f t="shared" ca="1" si="5"/>
        <v/>
      </c>
    </row>
    <row r="20" spans="1:65" s="1" customFormat="1" ht="30" customHeight="1">
      <c r="A20" s="49"/>
      <c r="B20" s="142" t="s">
        <v>19</v>
      </c>
      <c r="C20" s="148"/>
      <c r="D20" s="149"/>
      <c r="E20" s="144"/>
      <c r="F20" s="145"/>
      <c r="G20" s="150"/>
      <c r="H20" s="147"/>
      <c r="I20" s="100"/>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101"/>
    </row>
    <row r="21" spans="1:65" s="1" customFormat="1" ht="39" customHeight="1">
      <c r="A21" s="49"/>
      <c r="B21" s="103" t="s">
        <v>20</v>
      </c>
      <c r="C21" s="112"/>
      <c r="D21" s="140"/>
      <c r="E21" s="90"/>
      <c r="F21" s="91"/>
      <c r="G21" s="92"/>
      <c r="H21" s="93"/>
      <c r="I21" s="100"/>
      <c r="J21" s="68" t="str">
        <f ca="1">IF(AND($E21="Deadline",J$6&gt;=$G21,J$6&lt;=$G21+$H21-1),2,IF(AND($E21="Milestone",J$6&gt;=$G21,J$6&lt;=$G21+$H21-1),1,""))</f>
        <v/>
      </c>
      <c r="K21" s="68" t="str">
        <f t="shared" ref="K21:T23" ca="1" si="6">IF(AND($E21="Objective",K$6&gt;=$G21,K$6&lt;=$G21+$H21-1),2,IF(AND($E21="Milestone",K$6&gt;=$G21,K$6&lt;=$G21+$H21-1),1,""))</f>
        <v/>
      </c>
      <c r="L21" s="68" t="str">
        <f t="shared" ca="1" si="6"/>
        <v/>
      </c>
      <c r="M21" s="68" t="str">
        <f t="shared" ca="1" si="6"/>
        <v/>
      </c>
      <c r="N21" s="68" t="str">
        <f t="shared" ca="1" si="6"/>
        <v/>
      </c>
      <c r="O21" s="68" t="str">
        <f t="shared" ca="1" si="6"/>
        <v/>
      </c>
      <c r="P21" s="68" t="str">
        <f t="shared" ca="1" si="6"/>
        <v/>
      </c>
      <c r="Q21" s="68" t="str">
        <f t="shared" ca="1" si="6"/>
        <v/>
      </c>
      <c r="R21" s="68" t="str">
        <f t="shared" ca="1" si="6"/>
        <v/>
      </c>
      <c r="S21" s="68" t="str">
        <f t="shared" ca="1" si="6"/>
        <v/>
      </c>
      <c r="T21" s="68" t="str">
        <f t="shared" ca="1" si="6"/>
        <v/>
      </c>
      <c r="U21" s="68" t="str">
        <f t="shared" ref="U21:AD23" ca="1" si="7">IF(AND($E21="Objective",U$6&gt;=$G21,U$6&lt;=$G21+$H21-1),2,IF(AND($E21="Milestone",U$6&gt;=$G21,U$6&lt;=$G21+$H21-1),1,""))</f>
        <v/>
      </c>
      <c r="V21" s="68" t="str">
        <f t="shared" ca="1" si="7"/>
        <v/>
      </c>
      <c r="W21" s="68" t="str">
        <f t="shared" ca="1" si="7"/>
        <v/>
      </c>
      <c r="X21" s="68" t="str">
        <f t="shared" ca="1" si="7"/>
        <v/>
      </c>
      <c r="Y21" s="68" t="str">
        <f t="shared" ca="1" si="7"/>
        <v/>
      </c>
      <c r="Z21" s="68" t="str">
        <f t="shared" ca="1" si="7"/>
        <v/>
      </c>
      <c r="AA21" s="68" t="str">
        <f t="shared" ca="1" si="7"/>
        <v/>
      </c>
      <c r="AB21" s="68" t="str">
        <f t="shared" ca="1" si="7"/>
        <v/>
      </c>
      <c r="AC21" s="68" t="str">
        <f t="shared" ca="1" si="7"/>
        <v/>
      </c>
      <c r="AD21" s="68" t="str">
        <f t="shared" ca="1" si="7"/>
        <v/>
      </c>
      <c r="AE21" s="68" t="str">
        <f t="shared" ref="AE21:AN23" ca="1" si="8">IF(AND($E21="Objective",AE$6&gt;=$G21,AE$6&lt;=$G21+$H21-1),2,IF(AND($E21="Milestone",AE$6&gt;=$G21,AE$6&lt;=$G21+$H21-1),1,""))</f>
        <v/>
      </c>
      <c r="AF21" s="68" t="str">
        <f t="shared" ca="1" si="8"/>
        <v/>
      </c>
      <c r="AG21" s="68" t="str">
        <f t="shared" ca="1" si="8"/>
        <v/>
      </c>
      <c r="AH21" s="68" t="str">
        <f t="shared" ca="1" si="8"/>
        <v/>
      </c>
      <c r="AI21" s="68" t="str">
        <f t="shared" ca="1" si="8"/>
        <v/>
      </c>
      <c r="AJ21" s="68" t="str">
        <f t="shared" ca="1" si="8"/>
        <v/>
      </c>
      <c r="AK21" s="68" t="str">
        <f t="shared" ca="1" si="8"/>
        <v/>
      </c>
      <c r="AL21" s="68" t="str">
        <f t="shared" ca="1" si="8"/>
        <v/>
      </c>
      <c r="AM21" s="68" t="str">
        <f t="shared" ca="1" si="8"/>
        <v/>
      </c>
      <c r="AN21" s="68" t="str">
        <f t="shared" ca="1" si="8"/>
        <v/>
      </c>
      <c r="AO21" s="68" t="str">
        <f t="shared" ref="AO21:AX23" ca="1" si="9">IF(AND($E21="Objective",AO$6&gt;=$G21,AO$6&lt;=$G21+$H21-1),2,IF(AND($E21="Milestone",AO$6&gt;=$G21,AO$6&lt;=$G21+$H21-1),1,""))</f>
        <v/>
      </c>
      <c r="AP21" s="68" t="str">
        <f t="shared" ca="1" si="9"/>
        <v/>
      </c>
      <c r="AQ21" s="68" t="str">
        <f t="shared" ca="1" si="9"/>
        <v/>
      </c>
      <c r="AR21" s="68" t="str">
        <f t="shared" ca="1" si="9"/>
        <v/>
      </c>
      <c r="AS21" s="68" t="str">
        <f t="shared" ca="1" si="9"/>
        <v/>
      </c>
      <c r="AT21" s="68" t="str">
        <f t="shared" ca="1" si="9"/>
        <v/>
      </c>
      <c r="AU21" s="68" t="str">
        <f t="shared" ca="1" si="9"/>
        <v/>
      </c>
      <c r="AV21" s="68" t="str">
        <f t="shared" ca="1" si="9"/>
        <v/>
      </c>
      <c r="AW21" s="68" t="str">
        <f t="shared" ca="1" si="9"/>
        <v/>
      </c>
      <c r="AX21" s="68" t="str">
        <f t="shared" ca="1" si="9"/>
        <v/>
      </c>
      <c r="AY21" s="68" t="str">
        <f t="shared" ref="AY21:BM23" ca="1" si="10">IF(AND($E21="Objective",AY$6&gt;=$G21,AY$6&lt;=$G21+$H21-1),2,IF(AND($E21="Milestone",AY$6&gt;=$G21,AY$6&lt;=$G21+$H21-1),1,""))</f>
        <v/>
      </c>
      <c r="AZ21" s="68" t="str">
        <f t="shared" ca="1" si="10"/>
        <v/>
      </c>
      <c r="BA21" s="68" t="str">
        <f t="shared" ca="1" si="10"/>
        <v/>
      </c>
      <c r="BB21" s="68" t="str">
        <f t="shared" ca="1" si="10"/>
        <v/>
      </c>
      <c r="BC21" s="68" t="str">
        <f t="shared" ca="1" si="10"/>
        <v/>
      </c>
      <c r="BD21" s="68" t="str">
        <f t="shared" ca="1" si="10"/>
        <v/>
      </c>
      <c r="BE21" s="68" t="str">
        <f t="shared" ca="1" si="10"/>
        <v/>
      </c>
      <c r="BF21" s="68" t="str">
        <f t="shared" ca="1" si="10"/>
        <v/>
      </c>
      <c r="BG21" s="68" t="str">
        <f t="shared" ca="1" si="10"/>
        <v/>
      </c>
      <c r="BH21" s="68" t="str">
        <f t="shared" ca="1" si="10"/>
        <v/>
      </c>
      <c r="BI21" s="68" t="str">
        <f t="shared" ca="1" si="10"/>
        <v/>
      </c>
      <c r="BJ21" s="68" t="str">
        <f t="shared" ca="1" si="10"/>
        <v/>
      </c>
      <c r="BK21" s="68" t="str">
        <f t="shared" ca="1" si="10"/>
        <v/>
      </c>
      <c r="BL21" s="68" t="str">
        <f t="shared" ca="1" si="10"/>
        <v/>
      </c>
      <c r="BM21" s="101" t="str">
        <f t="shared" ca="1" si="10"/>
        <v/>
      </c>
    </row>
    <row r="22" spans="1:65" s="1" customFormat="1" ht="75">
      <c r="A22" s="49"/>
      <c r="B22" s="85" t="s">
        <v>21</v>
      </c>
      <c r="C22" s="113"/>
      <c r="D22" s="85"/>
      <c r="E22" s="86" t="s">
        <v>51</v>
      </c>
      <c r="F22" s="87"/>
      <c r="G22" s="88" t="s">
        <v>52</v>
      </c>
      <c r="H22" s="89">
        <v>7</v>
      </c>
      <c r="I22" s="100"/>
      <c r="J22" s="68" t="str">
        <f ca="1">IF(AND($E22="Deadline",J$6&gt;=$G22,J$6&lt;=$G22+$H22-1),2,IF(AND($E22="Milestone",J$6&gt;=$G22,J$6&lt;=$G22+$H22-1),1,""))</f>
        <v/>
      </c>
      <c r="K22" s="68" t="str">
        <f t="shared" ca="1" si="6"/>
        <v/>
      </c>
      <c r="L22" s="68" t="str">
        <f t="shared" ca="1" si="6"/>
        <v/>
      </c>
      <c r="M22" s="68" t="str">
        <f t="shared" ca="1" si="6"/>
        <v/>
      </c>
      <c r="N22" s="68" t="str">
        <f t="shared" ca="1" si="6"/>
        <v/>
      </c>
      <c r="O22" s="68" t="str">
        <f t="shared" ca="1" si="6"/>
        <v/>
      </c>
      <c r="P22" s="68" t="str">
        <f t="shared" ca="1" si="6"/>
        <v/>
      </c>
      <c r="Q22" s="68" t="str">
        <f t="shared" ca="1" si="6"/>
        <v/>
      </c>
      <c r="R22" s="68" t="str">
        <f t="shared" ca="1" si="6"/>
        <v/>
      </c>
      <c r="S22" s="68" t="str">
        <f t="shared" ca="1" si="6"/>
        <v/>
      </c>
      <c r="T22" s="68" t="str">
        <f t="shared" ca="1" si="6"/>
        <v/>
      </c>
      <c r="U22" s="68" t="str">
        <f t="shared" ca="1" si="7"/>
        <v/>
      </c>
      <c r="V22" s="68" t="str">
        <f t="shared" ca="1" si="7"/>
        <v/>
      </c>
      <c r="W22" s="68" t="str">
        <f t="shared" ca="1" si="7"/>
        <v/>
      </c>
      <c r="X22" s="68" t="str">
        <f t="shared" ca="1" si="7"/>
        <v/>
      </c>
      <c r="Y22" s="68" t="str">
        <f t="shared" ca="1" si="7"/>
        <v/>
      </c>
      <c r="Z22" s="68" t="str">
        <f t="shared" ca="1" si="7"/>
        <v/>
      </c>
      <c r="AA22" s="68" t="str">
        <f t="shared" ca="1" si="7"/>
        <v/>
      </c>
      <c r="AB22" s="68" t="str">
        <f t="shared" ca="1" si="7"/>
        <v/>
      </c>
      <c r="AC22" s="68" t="str">
        <f t="shared" ca="1" si="7"/>
        <v/>
      </c>
      <c r="AD22" s="68" t="str">
        <f t="shared" ca="1" si="7"/>
        <v/>
      </c>
      <c r="AE22" s="68" t="str">
        <f t="shared" ca="1" si="8"/>
        <v/>
      </c>
      <c r="AF22" s="68" t="str">
        <f t="shared" ca="1" si="8"/>
        <v/>
      </c>
      <c r="AG22" s="68" t="str">
        <f t="shared" ca="1" si="8"/>
        <v/>
      </c>
      <c r="AH22" s="68" t="str">
        <f t="shared" ca="1" si="8"/>
        <v/>
      </c>
      <c r="AI22" s="68" t="str">
        <f t="shared" ca="1" si="8"/>
        <v/>
      </c>
      <c r="AJ22" s="68" t="str">
        <f t="shared" ca="1" si="8"/>
        <v/>
      </c>
      <c r="AK22" s="68" t="str">
        <f t="shared" ca="1" si="8"/>
        <v/>
      </c>
      <c r="AL22" s="68" t="str">
        <f t="shared" ca="1" si="8"/>
        <v/>
      </c>
      <c r="AM22" s="68" t="str">
        <f t="shared" ca="1" si="8"/>
        <v/>
      </c>
      <c r="AN22" s="68" t="str">
        <f t="shared" ca="1" si="8"/>
        <v/>
      </c>
      <c r="AO22" s="68" t="str">
        <f t="shared" ca="1" si="9"/>
        <v/>
      </c>
      <c r="AP22" s="68" t="str">
        <f t="shared" ca="1" si="9"/>
        <v/>
      </c>
      <c r="AQ22" s="68" t="str">
        <f t="shared" ca="1" si="9"/>
        <v/>
      </c>
      <c r="AR22" s="68" t="str">
        <f t="shared" ca="1" si="9"/>
        <v/>
      </c>
      <c r="AS22" s="68" t="str">
        <f t="shared" ca="1" si="9"/>
        <v/>
      </c>
      <c r="AT22" s="68" t="str">
        <f t="shared" ca="1" si="9"/>
        <v/>
      </c>
      <c r="AU22" s="68" t="str">
        <f t="shared" ca="1" si="9"/>
        <v/>
      </c>
      <c r="AV22" s="68" t="str">
        <f t="shared" ca="1" si="9"/>
        <v/>
      </c>
      <c r="AW22" s="68" t="str">
        <f t="shared" ca="1" si="9"/>
        <v/>
      </c>
      <c r="AX22" s="68" t="str">
        <f t="shared" ca="1" si="9"/>
        <v/>
      </c>
      <c r="AY22" s="68" t="str">
        <f t="shared" ca="1" si="10"/>
        <v/>
      </c>
      <c r="AZ22" s="68" t="str">
        <f t="shared" ca="1" si="10"/>
        <v/>
      </c>
      <c r="BA22" s="68" t="str">
        <f t="shared" ca="1" si="10"/>
        <v/>
      </c>
      <c r="BB22" s="68" t="str">
        <f t="shared" ca="1" si="10"/>
        <v/>
      </c>
      <c r="BC22" s="68" t="str">
        <f t="shared" ca="1" si="10"/>
        <v/>
      </c>
      <c r="BD22" s="68" t="str">
        <f t="shared" ca="1" si="10"/>
        <v/>
      </c>
      <c r="BE22" s="68" t="str">
        <f t="shared" ca="1" si="10"/>
        <v/>
      </c>
      <c r="BF22" s="68" t="str">
        <f t="shared" ca="1" si="10"/>
        <v/>
      </c>
      <c r="BG22" s="68" t="str">
        <f t="shared" ca="1" si="10"/>
        <v/>
      </c>
      <c r="BH22" s="68" t="str">
        <f t="shared" ca="1" si="10"/>
        <v/>
      </c>
      <c r="BI22" s="68" t="str">
        <f t="shared" ca="1" si="10"/>
        <v/>
      </c>
      <c r="BJ22" s="68" t="str">
        <f t="shared" ca="1" si="10"/>
        <v/>
      </c>
      <c r="BK22" s="68" t="str">
        <f t="shared" ca="1" si="10"/>
        <v/>
      </c>
      <c r="BL22" s="68" t="str">
        <f t="shared" ca="1" si="10"/>
        <v/>
      </c>
      <c r="BM22" s="101" t="str">
        <f t="shared" ca="1" si="10"/>
        <v/>
      </c>
    </row>
    <row r="23" spans="1:65" s="1" customFormat="1" ht="30" customHeight="1">
      <c r="A23" s="49"/>
      <c r="B23" s="60" t="s">
        <v>22</v>
      </c>
      <c r="C23" s="114"/>
      <c r="D23" s="60"/>
      <c r="E23" s="61"/>
      <c r="F23" s="62"/>
      <c r="G23" s="63"/>
      <c r="H23" s="64"/>
      <c r="I23" s="100"/>
      <c r="J23" s="68" t="str">
        <f ca="1">IF(AND($E23="Deadline",J$6&gt;=$G23,J$6&lt;=$G23+$H23-1),2,IF(AND($E23="Milestone",J$6&gt;=$G23,J$6&lt;=$G23+$H23-1),1,""))</f>
        <v/>
      </c>
      <c r="K23" s="68" t="str">
        <f t="shared" ca="1" si="6"/>
        <v/>
      </c>
      <c r="L23" s="68" t="str">
        <f t="shared" ca="1" si="6"/>
        <v/>
      </c>
      <c r="M23" s="68" t="str">
        <f t="shared" ca="1" si="6"/>
        <v/>
      </c>
      <c r="N23" s="68" t="str">
        <f t="shared" ca="1" si="6"/>
        <v/>
      </c>
      <c r="O23" s="68" t="str">
        <f t="shared" ca="1" si="6"/>
        <v/>
      </c>
      <c r="P23" s="68" t="str">
        <f t="shared" ca="1" si="6"/>
        <v/>
      </c>
      <c r="Q23" s="68" t="str">
        <f t="shared" ca="1" si="6"/>
        <v/>
      </c>
      <c r="R23" s="68" t="str">
        <f t="shared" ca="1" si="6"/>
        <v/>
      </c>
      <c r="S23" s="68" t="str">
        <f t="shared" ca="1" si="6"/>
        <v/>
      </c>
      <c r="T23" s="68" t="str">
        <f t="shared" ca="1" si="6"/>
        <v/>
      </c>
      <c r="U23" s="68" t="str">
        <f t="shared" ca="1" si="7"/>
        <v/>
      </c>
      <c r="V23" s="68" t="str">
        <f t="shared" ca="1" si="7"/>
        <v/>
      </c>
      <c r="W23" s="68" t="str">
        <f t="shared" ca="1" si="7"/>
        <v/>
      </c>
      <c r="X23" s="68" t="str">
        <f t="shared" ca="1" si="7"/>
        <v/>
      </c>
      <c r="Y23" s="68" t="str">
        <f t="shared" ca="1" si="7"/>
        <v/>
      </c>
      <c r="Z23" s="68" t="str">
        <f t="shared" ca="1" si="7"/>
        <v/>
      </c>
      <c r="AA23" s="68" t="str">
        <f t="shared" ca="1" si="7"/>
        <v/>
      </c>
      <c r="AB23" s="68" t="str">
        <f t="shared" ca="1" si="7"/>
        <v/>
      </c>
      <c r="AC23" s="68" t="str">
        <f t="shared" ca="1" si="7"/>
        <v/>
      </c>
      <c r="AD23" s="68" t="str">
        <f t="shared" ca="1" si="7"/>
        <v/>
      </c>
      <c r="AE23" s="68" t="str">
        <f t="shared" ca="1" si="8"/>
        <v/>
      </c>
      <c r="AF23" s="68" t="str">
        <f t="shared" ca="1" si="8"/>
        <v/>
      </c>
      <c r="AG23" s="68" t="str">
        <f t="shared" ca="1" si="8"/>
        <v/>
      </c>
      <c r="AH23" s="68" t="str">
        <f t="shared" ca="1" si="8"/>
        <v/>
      </c>
      <c r="AI23" s="68" t="str">
        <f t="shared" ca="1" si="8"/>
        <v/>
      </c>
      <c r="AJ23" s="68" t="str">
        <f t="shared" ca="1" si="8"/>
        <v/>
      </c>
      <c r="AK23" s="68" t="str">
        <f t="shared" ca="1" si="8"/>
        <v/>
      </c>
      <c r="AL23" s="68" t="str">
        <f t="shared" ca="1" si="8"/>
        <v/>
      </c>
      <c r="AM23" s="68" t="str">
        <f t="shared" ca="1" si="8"/>
        <v/>
      </c>
      <c r="AN23" s="68" t="str">
        <f t="shared" ca="1" si="8"/>
        <v/>
      </c>
      <c r="AO23" s="68" t="str">
        <f t="shared" ca="1" si="9"/>
        <v/>
      </c>
      <c r="AP23" s="68" t="str">
        <f t="shared" ca="1" si="9"/>
        <v/>
      </c>
      <c r="AQ23" s="68" t="str">
        <f t="shared" ca="1" si="9"/>
        <v/>
      </c>
      <c r="AR23" s="68" t="str">
        <f t="shared" ca="1" si="9"/>
        <v/>
      </c>
      <c r="AS23" s="68" t="str">
        <f t="shared" ca="1" si="9"/>
        <v/>
      </c>
      <c r="AT23" s="68" t="str">
        <f t="shared" ca="1" si="9"/>
        <v/>
      </c>
      <c r="AU23" s="68" t="str">
        <f t="shared" ca="1" si="9"/>
        <v/>
      </c>
      <c r="AV23" s="68" t="str">
        <f t="shared" ca="1" si="9"/>
        <v/>
      </c>
      <c r="AW23" s="68" t="str">
        <f t="shared" ca="1" si="9"/>
        <v/>
      </c>
      <c r="AX23" s="68" t="str">
        <f t="shared" ca="1" si="9"/>
        <v/>
      </c>
      <c r="AY23" s="68" t="str">
        <f t="shared" ca="1" si="10"/>
        <v/>
      </c>
      <c r="AZ23" s="68" t="str">
        <f t="shared" ca="1" si="10"/>
        <v/>
      </c>
      <c r="BA23" s="68" t="str">
        <f t="shared" ca="1" si="10"/>
        <v/>
      </c>
      <c r="BB23" s="68" t="str">
        <f t="shared" ca="1" si="10"/>
        <v/>
      </c>
      <c r="BC23" s="68" t="str">
        <f t="shared" ca="1" si="10"/>
        <v/>
      </c>
      <c r="BD23" s="68" t="str">
        <f t="shared" ca="1" si="10"/>
        <v/>
      </c>
      <c r="BE23" s="68" t="str">
        <f t="shared" ca="1" si="10"/>
        <v/>
      </c>
      <c r="BF23" s="68" t="str">
        <f t="shared" ca="1" si="10"/>
        <v/>
      </c>
      <c r="BG23" s="68" t="str">
        <f t="shared" ca="1" si="10"/>
        <v/>
      </c>
      <c r="BH23" s="68" t="str">
        <f t="shared" ca="1" si="10"/>
        <v/>
      </c>
      <c r="BI23" s="68" t="str">
        <f t="shared" ca="1" si="10"/>
        <v/>
      </c>
      <c r="BJ23" s="68" t="str">
        <f t="shared" ca="1" si="10"/>
        <v/>
      </c>
      <c r="BK23" s="68" t="str">
        <f t="shared" ca="1" si="10"/>
        <v/>
      </c>
      <c r="BL23" s="68" t="str">
        <f t="shared" ca="1" si="10"/>
        <v/>
      </c>
      <c r="BM23" s="101" t="str">
        <f t="shared" ca="1" si="10"/>
        <v/>
      </c>
    </row>
    <row r="24" spans="1:65" s="1" customFormat="1">
      <c r="A24" s="49"/>
      <c r="B24" s="60" t="s">
        <v>23</v>
      </c>
      <c r="C24" s="114"/>
      <c r="D24" s="60"/>
      <c r="E24" s="61"/>
      <c r="F24" s="62"/>
      <c r="G24" s="65"/>
      <c r="H24" s="64"/>
      <c r="I24" s="100"/>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101"/>
    </row>
    <row r="25" spans="1:65" s="1" customFormat="1" ht="30" customHeight="1">
      <c r="A25" s="29" t="s">
        <v>24</v>
      </c>
      <c r="B25" s="71" t="s">
        <v>25</v>
      </c>
      <c r="C25" s="114"/>
      <c r="D25" s="60"/>
      <c r="E25" s="72"/>
      <c r="F25" s="73"/>
      <c r="G25" s="74"/>
      <c r="H25" s="75"/>
      <c r="I25" s="100"/>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101"/>
    </row>
    <row r="26" spans="1:65" s="1" customFormat="1" ht="30" customHeight="1">
      <c r="A26" s="49"/>
      <c r="B26" s="102" t="s">
        <v>26</v>
      </c>
      <c r="C26" s="115"/>
      <c r="D26" s="141"/>
      <c r="E26" s="81"/>
      <c r="F26" s="82"/>
      <c r="G26" s="83"/>
      <c r="H26" s="84"/>
      <c r="I26" s="100"/>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101"/>
    </row>
    <row r="27" spans="1:65" s="1" customFormat="1" ht="30" customHeight="1">
      <c r="A27" s="49"/>
      <c r="B27" s="76" t="s">
        <v>27</v>
      </c>
      <c r="C27" s="116"/>
      <c r="D27" s="76"/>
      <c r="E27" s="77"/>
      <c r="F27" s="78"/>
      <c r="G27" s="79"/>
      <c r="H27" s="80"/>
      <c r="I27" s="100"/>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101"/>
    </row>
    <row r="28" spans="1:65" s="1" customFormat="1" ht="33.6" customHeight="1">
      <c r="A28" s="49"/>
      <c r="B28" s="70" t="s">
        <v>28</v>
      </c>
      <c r="C28" s="117"/>
      <c r="D28" s="70"/>
      <c r="E28" s="66"/>
      <c r="F28" s="67"/>
      <c r="G28" s="58"/>
      <c r="H28" s="57"/>
      <c r="I28" s="100"/>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101"/>
    </row>
    <row r="29" spans="1:65" s="1" customFormat="1" ht="33.950000000000003" customHeight="1">
      <c r="A29" s="49"/>
      <c r="B29" s="70" t="s">
        <v>29</v>
      </c>
      <c r="C29" s="117"/>
      <c r="D29" s="70"/>
      <c r="E29" s="66"/>
      <c r="F29" s="67"/>
      <c r="G29" s="58"/>
      <c r="H29" s="57"/>
      <c r="I29" s="100"/>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101"/>
    </row>
    <row r="30" spans="1:65" s="1" customFormat="1" ht="53.45" customHeight="1">
      <c r="A30" s="49"/>
      <c r="B30" s="156" t="s">
        <v>30</v>
      </c>
      <c r="C30" s="172"/>
      <c r="D30" s="156"/>
      <c r="E30" s="169"/>
      <c r="F30" s="157"/>
      <c r="G30" s="158"/>
      <c r="H30" s="159"/>
      <c r="I30" s="100"/>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101"/>
    </row>
    <row r="31" spans="1:65" s="1" customFormat="1" ht="53.45" customHeight="1">
      <c r="A31" s="49"/>
      <c r="B31" s="160" t="s">
        <v>31</v>
      </c>
      <c r="C31" s="170"/>
      <c r="D31" s="160"/>
      <c r="E31" s="171"/>
      <c r="F31" s="161"/>
      <c r="G31" s="162"/>
      <c r="H31" s="163"/>
      <c r="I31" s="9"/>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101"/>
    </row>
    <row r="32" spans="1:65" s="1" customFormat="1" ht="30" customHeight="1">
      <c r="A32" s="49" t="s">
        <v>32</v>
      </c>
      <c r="B32" s="155"/>
      <c r="C32" s="168"/>
      <c r="D32" s="155"/>
      <c r="E32" s="36"/>
      <c r="F32" s="37"/>
      <c r="G32" s="38"/>
      <c r="H32" s="39"/>
      <c r="I32" s="9"/>
      <c r="J32" s="68" t="str">
        <f ca="1">IF(AND($E32="Deadline",J$6&gt;=$G32,J$6&lt;=$G32+$H32-1),2,IF(AND($E32="Milestone",J$6&gt;=$G32,J$6&lt;=$G32+$H32-1),1,""))</f>
        <v/>
      </c>
      <c r="K32" s="68" t="str">
        <f t="shared" ref="K32:AS32" ca="1" si="11">IF(AND($E32="Objective",K$6&gt;=$G32,K$6&lt;=$G32+$H32-1),2,IF(AND($E32="Milestone",K$6&gt;=$G32,K$6&lt;=$G32+$H32-1),1,""))</f>
        <v/>
      </c>
      <c r="L32" s="68" t="str">
        <f t="shared" ca="1" si="11"/>
        <v/>
      </c>
      <c r="M32" s="68" t="str">
        <f t="shared" ca="1" si="11"/>
        <v/>
      </c>
      <c r="N32" s="68" t="str">
        <f t="shared" ca="1" si="11"/>
        <v/>
      </c>
      <c r="O32" s="68" t="str">
        <f t="shared" ca="1" si="11"/>
        <v/>
      </c>
      <c r="P32" s="68" t="str">
        <f t="shared" ca="1" si="11"/>
        <v/>
      </c>
      <c r="Q32" s="68" t="str">
        <f t="shared" ca="1" si="11"/>
        <v/>
      </c>
      <c r="R32" s="68" t="str">
        <f t="shared" ca="1" si="11"/>
        <v/>
      </c>
      <c r="S32" s="68" t="str">
        <f t="shared" ca="1" si="11"/>
        <v/>
      </c>
      <c r="T32" s="68" t="str">
        <f t="shared" ca="1" si="11"/>
        <v/>
      </c>
      <c r="U32" s="68" t="str">
        <f t="shared" ca="1" si="11"/>
        <v/>
      </c>
      <c r="V32" s="68" t="str">
        <f t="shared" ca="1" si="11"/>
        <v/>
      </c>
      <c r="W32" s="68" t="str">
        <f t="shared" ca="1" si="11"/>
        <v/>
      </c>
      <c r="X32" s="68" t="str">
        <f t="shared" ca="1" si="11"/>
        <v/>
      </c>
      <c r="Y32" s="68" t="str">
        <f t="shared" ca="1" si="11"/>
        <v/>
      </c>
      <c r="Z32" s="68" t="str">
        <f t="shared" ca="1" si="11"/>
        <v/>
      </c>
      <c r="AA32" s="68" t="str">
        <f t="shared" ca="1" si="11"/>
        <v/>
      </c>
      <c r="AB32" s="68" t="str">
        <f t="shared" ca="1" si="11"/>
        <v/>
      </c>
      <c r="AC32" s="68" t="str">
        <f t="shared" ca="1" si="11"/>
        <v/>
      </c>
      <c r="AD32" s="68" t="str">
        <f t="shared" ca="1" si="11"/>
        <v/>
      </c>
      <c r="AE32" s="68" t="str">
        <f t="shared" ca="1" si="11"/>
        <v/>
      </c>
      <c r="AF32" s="68" t="str">
        <f t="shared" ca="1" si="11"/>
        <v/>
      </c>
      <c r="AG32" s="68" t="str">
        <f t="shared" ca="1" si="11"/>
        <v/>
      </c>
      <c r="AH32" s="68" t="str">
        <f t="shared" ca="1" si="11"/>
        <v/>
      </c>
      <c r="AI32" s="68" t="str">
        <f t="shared" ca="1" si="11"/>
        <v/>
      </c>
      <c r="AJ32" s="68" t="str">
        <f t="shared" ca="1" si="11"/>
        <v/>
      </c>
      <c r="AK32" s="68" t="str">
        <f t="shared" ca="1" si="11"/>
        <v/>
      </c>
      <c r="AL32" s="68" t="str">
        <f t="shared" ca="1" si="11"/>
        <v/>
      </c>
      <c r="AM32" s="68" t="str">
        <f t="shared" ca="1" si="11"/>
        <v/>
      </c>
      <c r="AN32" s="68" t="str">
        <f t="shared" ca="1" si="11"/>
        <v/>
      </c>
      <c r="AO32" s="68" t="str">
        <f t="shared" ca="1" si="11"/>
        <v/>
      </c>
      <c r="AP32" s="68" t="str">
        <f t="shared" ca="1" si="11"/>
        <v/>
      </c>
      <c r="AQ32" s="68" t="str">
        <f t="shared" ca="1" si="11"/>
        <v/>
      </c>
      <c r="AR32" s="68" t="str">
        <f t="shared" ca="1" si="11"/>
        <v/>
      </c>
      <c r="AS32" s="68" t="str">
        <f t="shared" ca="1" si="11"/>
        <v/>
      </c>
      <c r="AT32" s="68" t="str">
        <f t="shared" ref="AT32:BM32" ca="1" si="12">IF(AND($E32="Objective",AT$6&gt;=$G32,AT$6&lt;=$G32+$H32-1),2,IF(AND($E32="Milestone",AT$6&gt;=$G32,AT$6&lt;=$G32+$H32-1),1,""))</f>
        <v/>
      </c>
      <c r="AU32" s="68" t="str">
        <f t="shared" ca="1" si="12"/>
        <v/>
      </c>
      <c r="AV32" s="68" t="str">
        <f t="shared" ca="1" si="12"/>
        <v/>
      </c>
      <c r="AW32" s="68" t="str">
        <f t="shared" ca="1" si="12"/>
        <v/>
      </c>
      <c r="AX32" s="68" t="str">
        <f t="shared" ca="1" si="12"/>
        <v/>
      </c>
      <c r="AY32" s="68" t="str">
        <f t="shared" ca="1" si="12"/>
        <v/>
      </c>
      <c r="AZ32" s="68" t="str">
        <f t="shared" ca="1" si="12"/>
        <v/>
      </c>
      <c r="BA32" s="68" t="str">
        <f t="shared" ca="1" si="12"/>
        <v/>
      </c>
      <c r="BB32" s="68" t="str">
        <f t="shared" ca="1" si="12"/>
        <v/>
      </c>
      <c r="BC32" s="68" t="str">
        <f t="shared" ca="1" si="12"/>
        <v/>
      </c>
      <c r="BD32" s="68" t="str">
        <f t="shared" ca="1" si="12"/>
        <v/>
      </c>
      <c r="BE32" s="68" t="str">
        <f t="shared" ca="1" si="12"/>
        <v/>
      </c>
      <c r="BF32" s="68" t="str">
        <f t="shared" ca="1" si="12"/>
        <v/>
      </c>
      <c r="BG32" s="68" t="str">
        <f t="shared" ca="1" si="12"/>
        <v/>
      </c>
      <c r="BH32" s="68" t="str">
        <f t="shared" ca="1" si="12"/>
        <v/>
      </c>
      <c r="BI32" s="68" t="str">
        <f t="shared" ca="1" si="12"/>
        <v/>
      </c>
      <c r="BJ32" s="68" t="str">
        <f t="shared" ca="1" si="12"/>
        <v/>
      </c>
      <c r="BK32" s="68" t="str">
        <f t="shared" ca="1" si="12"/>
        <v/>
      </c>
      <c r="BL32" s="68" t="str">
        <f t="shared" ca="1" si="12"/>
        <v/>
      </c>
      <c r="BM32" s="68" t="str">
        <f t="shared" ca="1" si="12"/>
        <v/>
      </c>
    </row>
    <row r="33" spans="1:65" s="1" customFormat="1" ht="30" customHeight="1" thickBot="1">
      <c r="A33" s="29" t="s">
        <v>33</v>
      </c>
      <c r="B33" s="56" t="s">
        <v>34</v>
      </c>
      <c r="C33" s="118"/>
      <c r="D33" s="56"/>
      <c r="E33" s="41"/>
      <c r="F33" s="41"/>
      <c r="G33" s="42"/>
      <c r="H33" s="41"/>
      <c r="I33" s="15"/>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row>
    <row r="34" spans="1:65" ht="30" customHeight="1">
      <c r="H34" s="5"/>
      <c r="I34" s="3"/>
    </row>
  </sheetData>
  <mergeCells count="8">
    <mergeCell ref="T3:W3"/>
    <mergeCell ref="Y3:AB3"/>
    <mergeCell ref="AD3:AG3"/>
    <mergeCell ref="G4:H4"/>
    <mergeCell ref="B6:I6"/>
    <mergeCell ref="B2:H3"/>
    <mergeCell ref="J3:M3"/>
    <mergeCell ref="O3:R3"/>
  </mergeCells>
  <conditionalFormatting sqref="F8:F11 F13:F32">
    <cfRule type="dataBar" priority="15">
      <dataBar>
        <cfvo type="num" val="0"/>
        <cfvo type="num" val="1"/>
        <color theme="0" tint="-0.249977111117893"/>
      </dataBar>
      <extLst>
        <ext xmlns:x14="http://schemas.microsoft.com/office/spreadsheetml/2009/9/main" uri="{B025F937-C7B1-47D3-B67F-A62EFF666E3E}">
          <x14:id>{1953A983-1346-4B5E-856F-E31F72FB0553}</x14:id>
        </ext>
      </extLst>
    </cfRule>
  </conditionalFormatting>
  <conditionalFormatting sqref="F12">
    <cfRule type="dataBar" priority="3">
      <dataBar>
        <cfvo type="num" val="0"/>
        <cfvo type="num" val="1"/>
        <color theme="0" tint="-0.249977111117893"/>
      </dataBar>
      <extLst>
        <ext xmlns:x14="http://schemas.microsoft.com/office/spreadsheetml/2009/9/main" uri="{B025F937-C7B1-47D3-B67F-A62EFF666E3E}">
          <x14:id>{5984ED75-903A-4EE6-A3A6-4C2C11FA8F7E}</x14:id>
        </ext>
      </extLst>
    </cfRule>
  </conditionalFormatting>
  <conditionalFormatting sqref="J5:AN5">
    <cfRule type="expression" dxfId="29" priority="14">
      <formula>J$6&lt;=EOMONTH($J$6,0)</formula>
    </cfRule>
  </conditionalFormatting>
  <conditionalFormatting sqref="J5:BM5">
    <cfRule type="expression" dxfId="28" priority="12">
      <formula>AND(J$6&lt;=EOMONTH($J$6,1),J$6&gt;EOMONTH($J$6,0))</formula>
    </cfRule>
  </conditionalFormatting>
  <conditionalFormatting sqref="J6:BM33">
    <cfRule type="expression" dxfId="27" priority="1">
      <formula>AND(TODAY()&gt;=J$6,TODAY()&lt;K$6)</formula>
    </cfRule>
  </conditionalFormatting>
  <conditionalFormatting sqref="J9:BM32">
    <cfRule type="expression" dxfId="26" priority="2" stopIfTrue="1">
      <formula>AND($E9="Low risk",J$6&gt;=$G9,J$6&lt;=$G9+$H9-1)</formula>
    </cfRule>
    <cfRule type="expression" dxfId="25" priority="4" stopIfTrue="1">
      <formula>AND($E9="High risk",J$6&gt;=$G9,J$6&lt;=$G9+$H9-1)</formula>
    </cfRule>
    <cfRule type="expression" dxfId="24" priority="5" stopIfTrue="1">
      <formula>AND($E9="On track",J$6&gt;=$G9,J$6&lt;=$G9+$H9-1)</formula>
    </cfRule>
    <cfRule type="expression" dxfId="23" priority="6" stopIfTrue="1">
      <formula>AND($E9="Med risk",J$6&gt;=$G9,J$6&lt;=$G9+$H9-1)</formula>
    </cfRule>
    <cfRule type="expression" dxfId="22" priority="7" stopIfTrue="1">
      <formula>AND($E9="Complete",J$6&gt;=$G9,J$6&lt;=$G9+$H9-1)</formula>
    </cfRule>
    <cfRule type="expression" dxfId="21" priority="8" stopIfTrue="1">
      <formula>AND(LEN($E9)=0,J$6&gt;=$G9,J$6&lt;=$G9+$H9-1)</formula>
    </cfRule>
  </conditionalFormatting>
  <conditionalFormatting sqref="J33:BM33">
    <cfRule type="expression" dxfId="20" priority="17" stopIfTrue="1">
      <formula>AND(#REF!="Low risk",J$6&gt;=#REF!,J$6&lt;=#REF!+#REF!-1)</formula>
    </cfRule>
    <cfRule type="expression" dxfId="19" priority="18" stopIfTrue="1">
      <formula>AND(#REF!="High risk",J$6&gt;=#REF!,J$6&lt;=#REF!+#REF!-1)</formula>
    </cfRule>
    <cfRule type="expression" dxfId="18" priority="19" stopIfTrue="1">
      <formula>AND(#REF!="On track",J$6&gt;=#REF!,J$6&lt;=#REF!+#REF!-1)</formula>
    </cfRule>
    <cfRule type="expression" dxfId="17" priority="20" stopIfTrue="1">
      <formula>AND(#REF!="Med risk",J$6&gt;=#REF!,J$6&lt;=#REF!+#REF!-1)</formula>
    </cfRule>
    <cfRule type="expression" dxfId="16" priority="21" stopIfTrue="1">
      <formula>AND(LEN(#REF!)=0,J$6&gt;=#REF!,J$6&lt;=#REF!+#REF!-1)</formula>
    </cfRule>
  </conditionalFormatting>
  <conditionalFormatting sqref="K5:BM5">
    <cfRule type="expression" dxfId="15" priority="13">
      <formula>AND(K$6&lt;=EOMONTH($J$6,2),K$6&gt;EOMONTH($J$6,0),K$6&gt;EOMONTH($J$6,1))</formula>
    </cfRule>
  </conditionalFormatting>
  <dataValidations count="3">
    <dataValidation allowBlank="1" showInputMessage="1" showErrorMessage="1" promptTitle="Gantt chart start date" prompt="STOP! This is automatically entered as the earliest date in 'Start' column E" sqref="G4:H4" xr:uid="{BDD54404-1CE7-4B6D-8662-3FF1C888F3CD}"/>
    <dataValidation type="whole" operator="greaterThanOrEqual" allowBlank="1" showInputMessage="1" promptTitle="Scroll bar increment" prompt="Changing this number will scroll the Gantt Chart view." sqref="G5" xr:uid="{EA344049-7095-4418-812D-49464E7BC1BB}">
      <formula1>0</formula1>
    </dataValidation>
    <dataValidation type="list" allowBlank="1" showInputMessage="1" showErrorMessage="1" sqref="E9" xr:uid="{0A2C872D-B61E-4AB1-8A75-EC7A8C0CC9F0}">
      <formula1>"Goal,Milestone,On track, Low risk, Med risk, High risk"</formula1>
    </dataValidation>
  </dataValidations>
  <pageMargins left="0.5" right="0.5" top="0.5" bottom="0.5" header="0.3" footer="0.3"/>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defaultSize="0" autoPict="0" altText="Scroll bar to scroll through the Ghantt project timeline.">
                <anchor moveWithCells="1">
                  <from>
                    <xdr:col>9</xdr:col>
                    <xdr:colOff>28575</xdr:colOff>
                    <xdr:row>6</xdr:row>
                    <xdr:rowOff>66675</xdr:rowOff>
                  </from>
                  <to>
                    <xdr:col>64</xdr:col>
                    <xdr:colOff>228600</xdr:colOff>
                    <xdr:row>6</xdr:row>
                    <xdr:rowOff>238125</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1953A983-1346-4B5E-856F-E31F72FB0553}">
            <x14:dataBar minLength="0" maxLength="100" gradient="0">
              <x14:cfvo type="num">
                <xm:f>0</xm:f>
              </x14:cfvo>
              <x14:cfvo type="num">
                <xm:f>1</xm:f>
              </x14:cfvo>
              <x14:negativeFillColor rgb="FFFF0000"/>
              <x14:axisColor rgb="FF000000"/>
            </x14:dataBar>
          </x14:cfRule>
          <xm:sqref>F8:F11 F13:F32</xm:sqref>
        </x14:conditionalFormatting>
        <x14:conditionalFormatting xmlns:xm="http://schemas.microsoft.com/office/excel/2006/main">
          <x14:cfRule type="dataBar" id="{5984ED75-903A-4EE6-A3A6-4C2C11FA8F7E}">
            <x14:dataBar minLength="0" maxLength="100" gradient="0">
              <x14:cfvo type="num">
                <xm:f>0</xm:f>
              </x14:cfvo>
              <x14:cfvo type="num">
                <xm:f>1</xm:f>
              </x14:cfvo>
              <x14:negativeFillColor rgb="FFFF0000"/>
              <x14:axisColor rgb="FF000000"/>
            </x14:dataBar>
          </x14:cfRule>
          <xm:sqref>F12</xm:sqref>
        </x14:conditionalFormatting>
        <x14:conditionalFormatting xmlns:xm="http://schemas.microsoft.com/office/excel/2006/main">
          <x14:cfRule type="iconSet" priority="401" id="{C3D3909E-C20E-41AE-A4CC-427DD5754A43}">
            <x14:iconSet iconSet="3Stars" showValue="0" custom="1">
              <x14:cfvo type="percent">
                <xm:f>0</xm:f>
              </x14:cfvo>
              <x14:cfvo type="num">
                <xm:f>1</xm:f>
              </x14:cfvo>
              <x14:cfvo type="num">
                <xm:f>2</xm:f>
              </x14:cfvo>
              <x14:cfIcon iconSet="NoIcons" iconId="0"/>
              <x14:cfIcon iconSet="3Flags" iconId="1"/>
              <x14:cfIcon iconSet="3Signs" iconId="0"/>
            </x14:iconSet>
          </x14:cfRule>
          <xm:sqref>J9:BM11 J13:BM32</xm:sqref>
        </x14:conditionalFormatting>
        <x14:conditionalFormatting xmlns:xm="http://schemas.microsoft.com/office/excel/2006/main">
          <x14:cfRule type="iconSet" priority="9" id="{763176E4-3167-443E-8674-8E2E0DEEA68D}">
            <x14:iconSet iconSet="3Stars" showValue="0" custom="1">
              <x14:cfvo type="percent">
                <xm:f>0</xm:f>
              </x14:cfvo>
              <x14:cfvo type="num">
                <xm:f>1</xm:f>
              </x14:cfvo>
              <x14:cfvo type="num">
                <xm:f>2</xm:f>
              </x14:cfvo>
              <x14:cfIcon iconSet="NoIcons" iconId="0"/>
              <x14:cfIcon iconSet="3Flags" iconId="1"/>
              <x14:cfIcon iconSet="3Signs" iconId="0"/>
            </x14:iconSet>
          </x14:cfRule>
          <xm:sqref>J12:BM12</xm:sqref>
        </x14:conditionalFormatting>
        <x14:conditionalFormatting xmlns:xm="http://schemas.microsoft.com/office/excel/2006/main">
          <x14:cfRule type="iconSet" priority="16" id="{1F1FAEC0-411F-41F8-8179-6F699A37019D}">
            <x14:iconSet iconSet="3Stars" showValue="0" custom="1">
              <x14:cfvo type="percent">
                <xm:f>0</xm:f>
              </x14:cfvo>
              <x14:cfvo type="num">
                <xm:f>1</xm:f>
              </x14:cfvo>
              <x14:cfvo type="num">
                <xm:f>2</xm:f>
              </x14:cfvo>
              <x14:cfIcon iconSet="NoIcons" iconId="0"/>
              <x14:cfIcon iconSet="3Flags" iconId="1"/>
              <x14:cfIcon iconSet="3Signs" iconId="0"/>
            </x14:iconSet>
          </x14:cfRule>
          <xm:sqref>J33:BM33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xr:uid="{679AD669-2DBE-4205-93DC-B25B6166DAA4}">
          <x14:formula1>
            <xm:f>dropdowns!$B$3:$B$11</xm:f>
          </x14:formula1>
          <xm:sqref>E10:E15</xm:sqref>
        </x14:dataValidation>
        <x14:dataValidation type="list" allowBlank="1" showInputMessage="1" showErrorMessage="1" xr:uid="{DA3F6536-B880-412C-9270-9D3ABD9F9D5B}">
          <x14:formula1>
            <xm:f>dropdowns!$B$3:$B$11</xm:f>
          </x14:formula1>
          <xm:sqref>E16:E32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1F362-0A60-4CA7-90FA-FE0C269C2570}">
  <dimension ref="B2:C41"/>
  <sheetViews>
    <sheetView workbookViewId="0">
      <selection activeCell="C3" sqref="C3"/>
    </sheetView>
  </sheetViews>
  <sheetFormatPr defaultColWidth="8.85546875" defaultRowHeight="15"/>
  <cols>
    <col min="2" max="2" width="45.140625" customWidth="1"/>
    <col min="3" max="3" width="104.140625" customWidth="1"/>
  </cols>
  <sheetData>
    <row r="2" spans="2:3">
      <c r="B2" s="175" t="s">
        <v>53</v>
      </c>
      <c r="C2" s="175" t="s">
        <v>54</v>
      </c>
    </row>
    <row r="3" spans="2:3">
      <c r="B3" s="175" t="s">
        <v>55</v>
      </c>
      <c r="C3" s="175"/>
    </row>
    <row r="4" spans="2:3">
      <c r="B4" s="175"/>
      <c r="C4" s="175"/>
    </row>
    <row r="5" spans="2:3">
      <c r="B5" s="175"/>
      <c r="C5" s="175"/>
    </row>
    <row r="6" spans="2:3">
      <c r="B6" s="175"/>
      <c r="C6" s="175"/>
    </row>
    <row r="7" spans="2:3">
      <c r="B7" s="175"/>
      <c r="C7" s="175"/>
    </row>
    <row r="8" spans="2:3">
      <c r="B8" s="175"/>
      <c r="C8" s="175"/>
    </row>
    <row r="9" spans="2:3">
      <c r="B9" s="175"/>
      <c r="C9" s="175"/>
    </row>
    <row r="10" spans="2:3">
      <c r="B10" s="175"/>
      <c r="C10" s="175"/>
    </row>
    <row r="11" spans="2:3">
      <c r="B11" s="175"/>
      <c r="C11" s="175"/>
    </row>
    <row r="12" spans="2:3">
      <c r="B12" s="175"/>
      <c r="C12" s="175"/>
    </row>
    <row r="13" spans="2:3">
      <c r="B13" s="175"/>
      <c r="C13" s="175"/>
    </row>
    <row r="14" spans="2:3">
      <c r="B14" s="175"/>
      <c r="C14" s="175"/>
    </row>
    <row r="15" spans="2:3">
      <c r="B15" s="175"/>
      <c r="C15" s="175"/>
    </row>
    <row r="16" spans="2:3">
      <c r="B16" s="175"/>
      <c r="C16" s="175"/>
    </row>
    <row r="17" spans="2:3">
      <c r="B17" s="175"/>
      <c r="C17" s="175"/>
    </row>
    <row r="18" spans="2:3">
      <c r="B18" s="175"/>
      <c r="C18" s="175"/>
    </row>
    <row r="19" spans="2:3">
      <c r="B19" s="175"/>
      <c r="C19" s="175"/>
    </row>
    <row r="20" spans="2:3">
      <c r="B20" s="175"/>
      <c r="C20" s="175"/>
    </row>
    <row r="21" spans="2:3">
      <c r="B21" s="175"/>
      <c r="C21" s="175"/>
    </row>
    <row r="22" spans="2:3">
      <c r="B22" s="175"/>
      <c r="C22" s="175"/>
    </row>
    <row r="23" spans="2:3">
      <c r="B23" s="175"/>
      <c r="C23" s="175"/>
    </row>
    <row r="24" spans="2:3">
      <c r="B24" s="175"/>
      <c r="C24" s="175"/>
    </row>
    <row r="25" spans="2:3">
      <c r="B25" s="175"/>
      <c r="C25" s="175"/>
    </row>
    <row r="26" spans="2:3">
      <c r="B26" s="175"/>
      <c r="C26" s="175"/>
    </row>
    <row r="27" spans="2:3">
      <c r="B27" s="175"/>
      <c r="C27" s="175"/>
    </row>
    <row r="28" spans="2:3">
      <c r="B28" s="175"/>
      <c r="C28" s="175"/>
    </row>
    <row r="29" spans="2:3">
      <c r="B29" s="175"/>
      <c r="C29" s="175"/>
    </row>
    <row r="30" spans="2:3">
      <c r="B30" s="175"/>
      <c r="C30" s="175"/>
    </row>
    <row r="31" spans="2:3">
      <c r="B31" s="175"/>
      <c r="C31" s="175"/>
    </row>
    <row r="32" spans="2:3">
      <c r="B32" s="175"/>
      <c r="C32" s="175"/>
    </row>
    <row r="33" spans="2:3">
      <c r="B33" s="175"/>
      <c r="C33" s="175"/>
    </row>
    <row r="34" spans="2:3">
      <c r="B34" s="175"/>
      <c r="C34" s="175"/>
    </row>
    <row r="35" spans="2:3">
      <c r="B35" s="175"/>
      <c r="C35" s="175"/>
    </row>
    <row r="36" spans="2:3">
      <c r="B36" s="175"/>
      <c r="C36" s="175"/>
    </row>
    <row r="37" spans="2:3">
      <c r="B37" s="175"/>
      <c r="C37" s="175"/>
    </row>
    <row r="38" spans="2:3">
      <c r="B38" s="175"/>
      <c r="C38" s="175"/>
    </row>
    <row r="39" spans="2:3">
      <c r="B39" s="175"/>
      <c r="C39" s="175"/>
    </row>
    <row r="40" spans="2:3">
      <c r="B40" s="175"/>
      <c r="C40" s="175"/>
    </row>
    <row r="41" spans="2:3">
      <c r="B41" s="175"/>
      <c r="C41" s="17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D5B90-3002-406A-B7CF-2EA1CB49492C}">
  <dimension ref="A2:BK26"/>
  <sheetViews>
    <sheetView showGridLines="0" showRuler="0" zoomScale="49" zoomScaleNormal="80" zoomScalePageLayoutView="70" workbookViewId="0">
      <pane xSplit="1" ySplit="9" topLeftCell="B10" activePane="bottomRight" state="frozen"/>
      <selection pane="topRight" activeCell="E8" sqref="E8"/>
      <selection pane="bottomLeft" activeCell="E8" sqref="E8"/>
      <selection pane="bottomRight" activeCell="E8" sqref="E8"/>
    </sheetView>
  </sheetViews>
  <sheetFormatPr defaultColWidth="8.85546875" defaultRowHeight="30" customHeight="1"/>
  <cols>
    <col min="1" max="1" width="2.42578125" style="49" customWidth="1"/>
    <col min="2" max="2" width="22.42578125" customWidth="1"/>
    <col min="3" max="4" width="10.42578125" customWidth="1"/>
    <col min="5" max="5" width="13" style="2" customWidth="1"/>
    <col min="6" max="6" width="10" customWidth="1"/>
    <col min="7" max="7" width="2.42578125" customWidth="1"/>
    <col min="8" max="63" width="3.42578125" customWidth="1"/>
  </cols>
  <sheetData>
    <row r="2" spans="1:63" ht="30" customHeight="1">
      <c r="A2" s="29"/>
      <c r="B2" s="248" t="s">
        <v>56</v>
      </c>
      <c r="C2" s="248"/>
      <c r="D2" s="248"/>
      <c r="E2" s="248"/>
      <c r="F2" s="248"/>
      <c r="H2" s="43" t="s">
        <v>35</v>
      </c>
      <c r="I2" s="4"/>
    </row>
    <row r="3" spans="1:63" ht="30" customHeight="1">
      <c r="A3" s="29"/>
      <c r="B3" s="248"/>
      <c r="C3" s="248"/>
      <c r="D3" s="248"/>
      <c r="E3" s="248"/>
      <c r="F3" s="248"/>
      <c r="H3" s="249" t="s">
        <v>36</v>
      </c>
      <c r="I3" s="249"/>
      <c r="J3" s="249"/>
      <c r="K3" s="249"/>
      <c r="M3" s="250" t="s">
        <v>57</v>
      </c>
      <c r="N3" s="250"/>
      <c r="O3" s="250"/>
      <c r="P3" s="250"/>
      <c r="R3" s="241" t="s">
        <v>58</v>
      </c>
      <c r="S3" s="241"/>
      <c r="T3" s="241"/>
      <c r="U3" s="241"/>
      <c r="W3" s="251" t="s">
        <v>59</v>
      </c>
      <c r="X3" s="251"/>
      <c r="Y3" s="251"/>
      <c r="Z3" s="251"/>
      <c r="AB3" s="252" t="s">
        <v>39</v>
      </c>
      <c r="AC3" s="252"/>
      <c r="AD3" s="252"/>
      <c r="AE3" s="252"/>
    </row>
    <row r="4" spans="1:63" ht="30" customHeight="1">
      <c r="A4" s="29"/>
      <c r="B4" s="6"/>
      <c r="C4" s="6"/>
      <c r="D4" s="28" t="s">
        <v>40</v>
      </c>
      <c r="E4" s="244">
        <f ca="1">IFERROR(IF(MIN(Milestones6161112132[Start date])=0,TODAY(),MIN(Milestones6161112132[Start date])),TODAY())</f>
        <v>45712</v>
      </c>
      <c r="F4" s="245"/>
      <c r="G4" s="7"/>
    </row>
    <row r="5" spans="1:63" ht="30" customHeight="1">
      <c r="A5" s="29" t="s">
        <v>41</v>
      </c>
      <c r="D5" s="28" t="s">
        <v>42</v>
      </c>
      <c r="E5" s="34">
        <v>0</v>
      </c>
      <c r="H5" s="16" t="str">
        <f ca="1">TEXT(H6,"mmmm")</f>
        <v>February</v>
      </c>
      <c r="I5" s="16"/>
      <c r="J5" s="16"/>
      <c r="K5" s="16"/>
      <c r="L5" s="16"/>
      <c r="M5" s="16"/>
      <c r="N5" s="16"/>
      <c r="O5" s="16" t="str">
        <f ca="1">IF(TEXT(O6,"mmmm")=H5,"",TEXT(O6,"mmmm"))</f>
        <v>March</v>
      </c>
      <c r="P5" s="16"/>
      <c r="Q5" s="16"/>
      <c r="R5" s="16"/>
      <c r="S5" s="16"/>
      <c r="T5" s="16"/>
      <c r="U5" s="16"/>
      <c r="V5" s="16" t="str">
        <f ca="1">IF(OR(TEXT(V6,"mmmm")=O5,TEXT(V6,"mmmm")=H5),"",TEXT(V6,"mmmm"))</f>
        <v/>
      </c>
      <c r="W5" s="16"/>
      <c r="X5" s="16"/>
      <c r="Y5" s="16"/>
      <c r="Z5" s="16"/>
      <c r="AA5" s="16"/>
      <c r="AB5" s="16"/>
      <c r="AC5" s="16" t="str">
        <f ca="1">IF(OR(TEXT(AC6,"mmmm")=V5,TEXT(AC6,"mmmm")=O5,TEXT(AC6,"mmmm")=H5),"",TEXT(AC6,"mmmm"))</f>
        <v/>
      </c>
      <c r="AD5" s="16"/>
      <c r="AE5" s="16"/>
      <c r="AF5" s="16"/>
      <c r="AG5" s="16"/>
      <c r="AH5" s="16"/>
      <c r="AI5" s="16"/>
      <c r="AJ5" s="16" t="str">
        <f ca="1">IF(OR(TEXT(AJ6,"mmmm")=AC5,TEXT(AJ6,"mmmm")=V5,TEXT(AJ6,"mmmm")=O5,TEXT(AJ6,"mmmm")=H5),"",TEXT(AJ6,"mmmm"))</f>
        <v/>
      </c>
      <c r="AK5" s="16"/>
      <c r="AL5" s="16"/>
      <c r="AM5" s="16"/>
      <c r="AN5" s="16"/>
      <c r="AO5" s="16"/>
      <c r="AP5" s="16"/>
      <c r="AQ5" s="16" t="str">
        <f ca="1">IF(OR(TEXT(AQ6,"mmmm")=AJ5,TEXT(AQ6,"mmmm")=AC5,TEXT(AQ6,"mmmm")=V5,TEXT(AQ6,"mmmm")=O5),"",TEXT(AQ6,"mmmm"))</f>
        <v/>
      </c>
      <c r="AR5" s="16"/>
      <c r="AS5" s="16"/>
      <c r="AT5" s="16"/>
      <c r="AU5" s="16"/>
      <c r="AV5" s="16"/>
      <c r="AW5" s="16"/>
      <c r="AX5" s="16" t="str">
        <f ca="1">IF(OR(TEXT(AX6,"mmmm")=AQ5,TEXT(AX6,"mmmm")=AJ5,TEXT(AX6,"mmmm")=AC5,TEXT(AX6,"mmmm")=V5),"",TEXT(AX6,"mmmm"))</f>
        <v>April</v>
      </c>
      <c r="AY5" s="16"/>
      <c r="AZ5" s="16"/>
      <c r="BA5" s="16"/>
      <c r="BB5" s="16"/>
      <c r="BC5" s="16"/>
      <c r="BD5" s="16"/>
      <c r="BE5" s="16" t="str">
        <f ca="1">IF(OR(TEXT(BE6,"mmmm")=AX5,TEXT(BE6,"mmmm")=AQ5,TEXT(BE6,"mmmm")=AJ5,TEXT(BE6,"mmmm")=AC5),"",TEXT(BE6,"mmmm"))</f>
        <v/>
      </c>
      <c r="BF5" s="16"/>
      <c r="BG5" s="16"/>
      <c r="BH5" s="16"/>
      <c r="BI5" s="16"/>
      <c r="BJ5" s="16"/>
      <c r="BK5" s="16"/>
    </row>
    <row r="6" spans="1:63" ht="15" customHeight="1">
      <c r="A6" s="29" t="s">
        <v>43</v>
      </c>
      <c r="B6" s="246"/>
      <c r="C6" s="247"/>
      <c r="D6" s="247"/>
      <c r="E6" s="247"/>
      <c r="F6" s="247"/>
      <c r="G6" s="247"/>
      <c r="H6" s="17">
        <f ca="1">IFERROR(Project_Start+Scrolling_Increment,TODAY())</f>
        <v>45712</v>
      </c>
      <c r="I6" s="18">
        <f ca="1">H6+1</f>
        <v>45713</v>
      </c>
      <c r="J6" s="18">
        <f t="shared" ref="J6:AW6" ca="1" si="0">I6+1</f>
        <v>45714</v>
      </c>
      <c r="K6" s="18">
        <f t="shared" ca="1" si="0"/>
        <v>45715</v>
      </c>
      <c r="L6" s="18">
        <f t="shared" ca="1" si="0"/>
        <v>45716</v>
      </c>
      <c r="M6" s="18">
        <f t="shared" ca="1" si="0"/>
        <v>45717</v>
      </c>
      <c r="N6" s="19">
        <f t="shared" ca="1" si="0"/>
        <v>45718</v>
      </c>
      <c r="O6" s="17">
        <f ca="1">N6+1</f>
        <v>45719</v>
      </c>
      <c r="P6" s="18">
        <f ca="1">O6+1</f>
        <v>45720</v>
      </c>
      <c r="Q6" s="18">
        <f t="shared" ca="1" si="0"/>
        <v>45721</v>
      </c>
      <c r="R6" s="18">
        <f t="shared" ca="1" si="0"/>
        <v>45722</v>
      </c>
      <c r="S6" s="18">
        <f t="shared" ca="1" si="0"/>
        <v>45723</v>
      </c>
      <c r="T6" s="18">
        <f t="shared" ca="1" si="0"/>
        <v>45724</v>
      </c>
      <c r="U6" s="19">
        <f t="shared" ca="1" si="0"/>
        <v>45725</v>
      </c>
      <c r="V6" s="17">
        <f ca="1">U6+1</f>
        <v>45726</v>
      </c>
      <c r="W6" s="18">
        <f ca="1">V6+1</f>
        <v>45727</v>
      </c>
      <c r="X6" s="18">
        <f t="shared" ca="1" si="0"/>
        <v>45728</v>
      </c>
      <c r="Y6" s="18">
        <f t="shared" ca="1" si="0"/>
        <v>45729</v>
      </c>
      <c r="Z6" s="18">
        <f t="shared" ca="1" si="0"/>
        <v>45730</v>
      </c>
      <c r="AA6" s="18">
        <f t="shared" ca="1" si="0"/>
        <v>45731</v>
      </c>
      <c r="AB6" s="19">
        <f t="shared" ca="1" si="0"/>
        <v>45732</v>
      </c>
      <c r="AC6" s="17">
        <f ca="1">AB6+1</f>
        <v>45733</v>
      </c>
      <c r="AD6" s="18">
        <f ca="1">AC6+1</f>
        <v>45734</v>
      </c>
      <c r="AE6" s="18">
        <f t="shared" ca="1" si="0"/>
        <v>45735</v>
      </c>
      <c r="AF6" s="18">
        <f t="shared" ca="1" si="0"/>
        <v>45736</v>
      </c>
      <c r="AG6" s="18">
        <f t="shared" ca="1" si="0"/>
        <v>45737</v>
      </c>
      <c r="AH6" s="18">
        <f t="shared" ca="1" si="0"/>
        <v>45738</v>
      </c>
      <c r="AI6" s="19">
        <f t="shared" ca="1" si="0"/>
        <v>45739</v>
      </c>
      <c r="AJ6" s="17">
        <f ca="1">AI6+1</f>
        <v>45740</v>
      </c>
      <c r="AK6" s="18">
        <f ca="1">AJ6+1</f>
        <v>45741</v>
      </c>
      <c r="AL6" s="18">
        <f t="shared" ca="1" si="0"/>
        <v>45742</v>
      </c>
      <c r="AM6" s="18">
        <f t="shared" ca="1" si="0"/>
        <v>45743</v>
      </c>
      <c r="AN6" s="18">
        <f t="shared" ca="1" si="0"/>
        <v>45744</v>
      </c>
      <c r="AO6" s="18">
        <f t="shared" ca="1" si="0"/>
        <v>45745</v>
      </c>
      <c r="AP6" s="19">
        <f t="shared" ca="1" si="0"/>
        <v>45746</v>
      </c>
      <c r="AQ6" s="17">
        <f ca="1">AP6+1</f>
        <v>45747</v>
      </c>
      <c r="AR6" s="18">
        <f ca="1">AQ6+1</f>
        <v>45748</v>
      </c>
      <c r="AS6" s="18">
        <f t="shared" ca="1" si="0"/>
        <v>45749</v>
      </c>
      <c r="AT6" s="18">
        <f t="shared" ca="1" si="0"/>
        <v>45750</v>
      </c>
      <c r="AU6" s="18">
        <f t="shared" ca="1" si="0"/>
        <v>45751</v>
      </c>
      <c r="AV6" s="18">
        <f t="shared" ca="1" si="0"/>
        <v>45752</v>
      </c>
      <c r="AW6" s="19">
        <f t="shared" ca="1" si="0"/>
        <v>45753</v>
      </c>
      <c r="AX6" s="17">
        <f ca="1">AW6+1</f>
        <v>45754</v>
      </c>
      <c r="AY6" s="18">
        <f ca="1">AX6+1</f>
        <v>45755</v>
      </c>
      <c r="AZ6" s="18">
        <f t="shared" ref="AZ6:BD6" ca="1" si="1">AY6+1</f>
        <v>45756</v>
      </c>
      <c r="BA6" s="18">
        <f t="shared" ca="1" si="1"/>
        <v>45757</v>
      </c>
      <c r="BB6" s="18">
        <f t="shared" ca="1" si="1"/>
        <v>45758</v>
      </c>
      <c r="BC6" s="18">
        <f t="shared" ca="1" si="1"/>
        <v>45759</v>
      </c>
      <c r="BD6" s="19">
        <f t="shared" ca="1" si="1"/>
        <v>45760</v>
      </c>
      <c r="BE6" s="17">
        <f ca="1">BD6+1</f>
        <v>45761</v>
      </c>
      <c r="BF6" s="18">
        <f ca="1">BE6+1</f>
        <v>45762</v>
      </c>
      <c r="BG6" s="18">
        <f t="shared" ref="BG6:BK6" ca="1" si="2">BF6+1</f>
        <v>45763</v>
      </c>
      <c r="BH6" s="18">
        <f t="shared" ca="1" si="2"/>
        <v>45764</v>
      </c>
      <c r="BI6" s="18">
        <f t="shared" ca="1" si="2"/>
        <v>45765</v>
      </c>
      <c r="BJ6" s="18">
        <f t="shared" ca="1" si="2"/>
        <v>45766</v>
      </c>
      <c r="BK6" s="19">
        <f t="shared" ca="1" si="2"/>
        <v>45767</v>
      </c>
    </row>
    <row r="7" spans="1:63" s="30" customFormat="1" ht="25.35" customHeight="1">
      <c r="A7" s="29" t="s">
        <v>1</v>
      </c>
      <c r="H7" s="31"/>
      <c r="I7" s="32"/>
      <c r="J7" s="32"/>
      <c r="K7" s="32"/>
      <c r="L7" s="32"/>
      <c r="M7" s="32"/>
      <c r="N7" s="33"/>
      <c r="O7" s="31"/>
      <c r="P7" s="32"/>
      <c r="Q7" s="32"/>
      <c r="R7" s="32"/>
      <c r="S7" s="32"/>
      <c r="T7" s="32"/>
      <c r="U7" s="33"/>
      <c r="V7" s="31"/>
      <c r="W7" s="32"/>
      <c r="X7" s="32"/>
      <c r="Y7" s="32"/>
      <c r="Z7" s="32"/>
      <c r="AA7" s="32"/>
      <c r="AB7" s="33"/>
      <c r="AC7" s="31"/>
      <c r="AD7" s="32"/>
      <c r="AE7" s="32"/>
      <c r="AF7" s="32"/>
      <c r="AG7" s="32"/>
      <c r="AH7" s="32"/>
      <c r="AI7" s="33"/>
      <c r="AJ7" s="31"/>
      <c r="AK7" s="32"/>
      <c r="AL7" s="32"/>
      <c r="AM7" s="32"/>
      <c r="AN7" s="32"/>
      <c r="AO7" s="32"/>
      <c r="AP7" s="33"/>
      <c r="AQ7" s="31"/>
      <c r="AR7" s="32"/>
      <c r="AS7" s="32"/>
      <c r="AT7" s="32"/>
      <c r="AU7" s="32"/>
      <c r="AV7" s="32"/>
      <c r="AW7" s="33"/>
      <c r="AX7" s="31"/>
      <c r="AY7" s="32"/>
      <c r="AZ7" s="32"/>
      <c r="BA7" s="32"/>
      <c r="BB7" s="32"/>
      <c r="BC7" s="32"/>
      <c r="BD7" s="33"/>
      <c r="BE7" s="31"/>
      <c r="BF7" s="32"/>
      <c r="BG7" s="32"/>
      <c r="BH7" s="32"/>
      <c r="BI7" s="32"/>
      <c r="BJ7" s="32"/>
      <c r="BK7" s="33"/>
    </row>
    <row r="8" spans="1:63" ht="30.95" customHeight="1" thickBot="1">
      <c r="A8" s="29" t="s">
        <v>2</v>
      </c>
      <c r="B8" s="11" t="s">
        <v>60</v>
      </c>
      <c r="C8" s="12" t="s">
        <v>61</v>
      </c>
      <c r="D8" s="12" t="s">
        <v>62</v>
      </c>
      <c r="E8" s="12" t="s">
        <v>47</v>
      </c>
      <c r="F8" s="12" t="s">
        <v>48</v>
      </c>
      <c r="G8" s="10"/>
      <c r="H8" s="8" t="str">
        <f t="shared" ref="H8:BK8" ca="1" si="3">LEFT(TEXT(H6,"ddd"),1)</f>
        <v>M</v>
      </c>
      <c r="I8" s="8" t="str">
        <f t="shared" ca="1" si="3"/>
        <v>T</v>
      </c>
      <c r="J8" s="8" t="str">
        <f t="shared" ca="1" si="3"/>
        <v>W</v>
      </c>
      <c r="K8" s="8" t="str">
        <f t="shared" ca="1" si="3"/>
        <v>T</v>
      </c>
      <c r="L8" s="8" t="str">
        <f t="shared" ca="1" si="3"/>
        <v>F</v>
      </c>
      <c r="M8" s="8" t="str">
        <f t="shared" ca="1" si="3"/>
        <v>S</v>
      </c>
      <c r="N8" s="8" t="str">
        <f t="shared" ca="1" si="3"/>
        <v>S</v>
      </c>
      <c r="O8" s="8" t="str">
        <f t="shared" ca="1" si="3"/>
        <v>M</v>
      </c>
      <c r="P8" s="8" t="str">
        <f t="shared" ca="1" si="3"/>
        <v>T</v>
      </c>
      <c r="Q8" s="8" t="str">
        <f t="shared" ca="1" si="3"/>
        <v>W</v>
      </c>
      <c r="R8" s="8" t="str">
        <f t="shared" ca="1" si="3"/>
        <v>T</v>
      </c>
      <c r="S8" s="8" t="str">
        <f t="shared" ca="1" si="3"/>
        <v>F</v>
      </c>
      <c r="T8" s="8" t="str">
        <f t="shared" ca="1" si="3"/>
        <v>S</v>
      </c>
      <c r="U8" s="8" t="str">
        <f t="shared" ca="1" si="3"/>
        <v>S</v>
      </c>
      <c r="V8" s="8" t="str">
        <f t="shared" ca="1" si="3"/>
        <v>M</v>
      </c>
      <c r="W8" s="8" t="str">
        <f t="shared" ca="1" si="3"/>
        <v>T</v>
      </c>
      <c r="X8" s="8" t="str">
        <f t="shared" ca="1" si="3"/>
        <v>W</v>
      </c>
      <c r="Y8" s="8" t="str">
        <f t="shared" ca="1" si="3"/>
        <v>T</v>
      </c>
      <c r="Z8" s="8" t="str">
        <f t="shared" ca="1" si="3"/>
        <v>F</v>
      </c>
      <c r="AA8" s="8" t="str">
        <f t="shared" ca="1" si="3"/>
        <v>S</v>
      </c>
      <c r="AB8" s="8" t="str">
        <f t="shared" ca="1" si="3"/>
        <v>S</v>
      </c>
      <c r="AC8" s="8" t="str">
        <f t="shared" ca="1" si="3"/>
        <v>M</v>
      </c>
      <c r="AD8" s="8" t="str">
        <f t="shared" ca="1" si="3"/>
        <v>T</v>
      </c>
      <c r="AE8" s="8" t="str">
        <f t="shared" ca="1" si="3"/>
        <v>W</v>
      </c>
      <c r="AF8" s="8" t="str">
        <f t="shared" ca="1" si="3"/>
        <v>T</v>
      </c>
      <c r="AG8" s="8" t="str">
        <f t="shared" ca="1" si="3"/>
        <v>F</v>
      </c>
      <c r="AH8" s="8" t="str">
        <f t="shared" ca="1" si="3"/>
        <v>S</v>
      </c>
      <c r="AI8" s="8" t="str">
        <f t="shared" ca="1" si="3"/>
        <v>S</v>
      </c>
      <c r="AJ8" s="8" t="str">
        <f t="shared" ca="1" si="3"/>
        <v>M</v>
      </c>
      <c r="AK8" s="8" t="str">
        <f t="shared" ca="1" si="3"/>
        <v>T</v>
      </c>
      <c r="AL8" s="8" t="str">
        <f t="shared" ca="1" si="3"/>
        <v>W</v>
      </c>
      <c r="AM8" s="8" t="str">
        <f t="shared" ca="1" si="3"/>
        <v>T</v>
      </c>
      <c r="AN8" s="8" t="str">
        <f t="shared" ca="1" si="3"/>
        <v>F</v>
      </c>
      <c r="AO8" s="8" t="str">
        <f t="shared" ca="1" si="3"/>
        <v>S</v>
      </c>
      <c r="AP8" s="8" t="str">
        <f t="shared" ca="1" si="3"/>
        <v>S</v>
      </c>
      <c r="AQ8" s="8" t="str">
        <f t="shared" ca="1" si="3"/>
        <v>M</v>
      </c>
      <c r="AR8" s="8" t="str">
        <f t="shared" ca="1" si="3"/>
        <v>T</v>
      </c>
      <c r="AS8" s="8" t="str">
        <f t="shared" ca="1" si="3"/>
        <v>W</v>
      </c>
      <c r="AT8" s="8" t="str">
        <f t="shared" ca="1" si="3"/>
        <v>T</v>
      </c>
      <c r="AU8" s="8" t="str">
        <f t="shared" ca="1" si="3"/>
        <v>F</v>
      </c>
      <c r="AV8" s="8" t="str">
        <f t="shared" ca="1" si="3"/>
        <v>S</v>
      </c>
      <c r="AW8" s="8" t="str">
        <f t="shared" ca="1" si="3"/>
        <v>S</v>
      </c>
      <c r="AX8" s="8" t="str">
        <f t="shared" ca="1" si="3"/>
        <v>M</v>
      </c>
      <c r="AY8" s="8" t="str">
        <f t="shared" ca="1" si="3"/>
        <v>T</v>
      </c>
      <c r="AZ8" s="8" t="str">
        <f t="shared" ca="1" si="3"/>
        <v>W</v>
      </c>
      <c r="BA8" s="8" t="str">
        <f t="shared" ca="1" si="3"/>
        <v>T</v>
      </c>
      <c r="BB8" s="8" t="str">
        <f t="shared" ca="1" si="3"/>
        <v>F</v>
      </c>
      <c r="BC8" s="8" t="str">
        <f t="shared" ca="1" si="3"/>
        <v>S</v>
      </c>
      <c r="BD8" s="8" t="str">
        <f t="shared" ca="1" si="3"/>
        <v>S</v>
      </c>
      <c r="BE8" s="8" t="str">
        <f t="shared" ca="1" si="3"/>
        <v>M</v>
      </c>
      <c r="BF8" s="8" t="str">
        <f t="shared" ca="1" si="3"/>
        <v>T</v>
      </c>
      <c r="BG8" s="8" t="str">
        <f t="shared" ca="1" si="3"/>
        <v>W</v>
      </c>
      <c r="BH8" s="8" t="str">
        <f t="shared" ca="1" si="3"/>
        <v>T</v>
      </c>
      <c r="BI8" s="8" t="str">
        <f t="shared" ca="1" si="3"/>
        <v>F</v>
      </c>
      <c r="BJ8" s="8" t="str">
        <f t="shared" ca="1" si="3"/>
        <v>S</v>
      </c>
      <c r="BK8" s="8" t="str">
        <f t="shared" ca="1" si="3"/>
        <v>S</v>
      </c>
    </row>
    <row r="9" spans="1:63" ht="15" hidden="1">
      <c r="A9" s="49" t="s">
        <v>49</v>
      </c>
      <c r="B9" s="44"/>
      <c r="C9" s="45"/>
      <c r="D9" s="45"/>
      <c r="E9" s="46"/>
      <c r="F9" s="47"/>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row>
    <row r="10" spans="1:63" s="1" customFormat="1" ht="30" customHeight="1">
      <c r="A10" s="29" t="s">
        <v>9</v>
      </c>
      <c r="B10" s="35" t="s">
        <v>63</v>
      </c>
      <c r="C10" s="36"/>
      <c r="D10" s="37"/>
      <c r="E10" s="38"/>
      <c r="F10" s="39"/>
      <c r="G10" s="9"/>
      <c r="H10" s="14" t="str">
        <f ca="1">IF(AND($C10="Deadline",H$6&gt;=$E10,H$6&lt;=$E10+$F10-1),2,IF(AND($C10="Milestone",H$6&gt;=$E10,H$6&lt;=$E10+$F10-1),1,""))</f>
        <v/>
      </c>
      <c r="I10" s="14" t="str">
        <f t="shared" ref="I10:BK10" ca="1" si="4">IF(AND($C10="Deadline",I$6&gt;=$E10,I$6&lt;=$E10+$F10-1),2,IF(AND($C10="Milestone",I$6&gt;=$E10,I$6&lt;=$E10+$F10-1),1,""))</f>
        <v/>
      </c>
      <c r="J10" s="14" t="str">
        <f t="shared" ca="1" si="4"/>
        <v/>
      </c>
      <c r="K10" s="14" t="str">
        <f t="shared" ca="1" si="4"/>
        <v/>
      </c>
      <c r="L10" s="14" t="str">
        <f t="shared" ca="1" si="4"/>
        <v/>
      </c>
      <c r="M10" s="14" t="str">
        <f t="shared" ca="1" si="4"/>
        <v/>
      </c>
      <c r="N10" s="14" t="str">
        <f t="shared" ca="1" si="4"/>
        <v/>
      </c>
      <c r="O10" s="14" t="str">
        <f t="shared" ca="1" si="4"/>
        <v/>
      </c>
      <c r="P10" s="14" t="str">
        <f t="shared" ca="1" si="4"/>
        <v/>
      </c>
      <c r="Q10" s="14" t="str">
        <f t="shared" ca="1" si="4"/>
        <v/>
      </c>
      <c r="R10" s="14" t="str">
        <f t="shared" ca="1" si="4"/>
        <v/>
      </c>
      <c r="S10" s="14" t="str">
        <f t="shared" ca="1" si="4"/>
        <v/>
      </c>
      <c r="T10" s="14" t="str">
        <f t="shared" ca="1" si="4"/>
        <v/>
      </c>
      <c r="U10" s="14" t="str">
        <f t="shared" ca="1" si="4"/>
        <v/>
      </c>
      <c r="V10" s="14" t="str">
        <f t="shared" ca="1" si="4"/>
        <v/>
      </c>
      <c r="W10" s="14" t="str">
        <f t="shared" ca="1" si="4"/>
        <v/>
      </c>
      <c r="X10" s="14" t="str">
        <f t="shared" ca="1" si="4"/>
        <v/>
      </c>
      <c r="Y10" s="14" t="str">
        <f t="shared" ca="1" si="4"/>
        <v/>
      </c>
      <c r="Z10" s="14" t="str">
        <f t="shared" ca="1" si="4"/>
        <v/>
      </c>
      <c r="AA10" s="14" t="str">
        <f t="shared" ca="1" si="4"/>
        <v/>
      </c>
      <c r="AB10" s="14" t="str">
        <f t="shared" ca="1" si="4"/>
        <v/>
      </c>
      <c r="AC10" s="14" t="str">
        <f t="shared" ca="1" si="4"/>
        <v/>
      </c>
      <c r="AD10" s="14" t="str">
        <f t="shared" ca="1" si="4"/>
        <v/>
      </c>
      <c r="AE10" s="14" t="str">
        <f t="shared" ca="1" si="4"/>
        <v/>
      </c>
      <c r="AF10" s="14" t="str">
        <f t="shared" ca="1" si="4"/>
        <v/>
      </c>
      <c r="AG10" s="14" t="str">
        <f t="shared" ca="1" si="4"/>
        <v/>
      </c>
      <c r="AH10" s="14" t="str">
        <f t="shared" ca="1" si="4"/>
        <v/>
      </c>
      <c r="AI10" s="14" t="str">
        <f t="shared" ca="1" si="4"/>
        <v/>
      </c>
      <c r="AJ10" s="14" t="str">
        <f t="shared" ca="1" si="4"/>
        <v/>
      </c>
      <c r="AK10" s="14" t="str">
        <f t="shared" ca="1" si="4"/>
        <v/>
      </c>
      <c r="AL10" s="14" t="str">
        <f t="shared" ca="1" si="4"/>
        <v/>
      </c>
      <c r="AM10" s="14" t="str">
        <f t="shared" ca="1" si="4"/>
        <v/>
      </c>
      <c r="AN10" s="14" t="str">
        <f t="shared" ca="1" si="4"/>
        <v/>
      </c>
      <c r="AO10" s="14" t="str">
        <f t="shared" ca="1" si="4"/>
        <v/>
      </c>
      <c r="AP10" s="14" t="str">
        <f t="shared" ca="1" si="4"/>
        <v/>
      </c>
      <c r="AQ10" s="14" t="str">
        <f t="shared" ca="1" si="4"/>
        <v/>
      </c>
      <c r="AR10" s="14" t="str">
        <f t="shared" ca="1" si="4"/>
        <v/>
      </c>
      <c r="AS10" s="14" t="str">
        <f t="shared" ca="1" si="4"/>
        <v/>
      </c>
      <c r="AT10" s="14" t="str">
        <f t="shared" ca="1" si="4"/>
        <v/>
      </c>
      <c r="AU10" s="14" t="str">
        <f t="shared" ca="1" si="4"/>
        <v/>
      </c>
      <c r="AV10" s="14" t="str">
        <f t="shared" ca="1" si="4"/>
        <v/>
      </c>
      <c r="AW10" s="14" t="str">
        <f t="shared" ca="1" si="4"/>
        <v/>
      </c>
      <c r="AX10" s="14" t="str">
        <f t="shared" ca="1" si="4"/>
        <v/>
      </c>
      <c r="AY10" s="14" t="str">
        <f t="shared" ca="1" si="4"/>
        <v/>
      </c>
      <c r="AZ10" s="14" t="str">
        <f t="shared" ca="1" si="4"/>
        <v/>
      </c>
      <c r="BA10" s="14" t="str">
        <f t="shared" ca="1" si="4"/>
        <v/>
      </c>
      <c r="BB10" s="14" t="str">
        <f t="shared" ca="1" si="4"/>
        <v/>
      </c>
      <c r="BC10" s="14" t="str">
        <f t="shared" ca="1" si="4"/>
        <v/>
      </c>
      <c r="BD10" s="14" t="str">
        <f t="shared" ca="1" si="4"/>
        <v/>
      </c>
      <c r="BE10" s="14" t="str">
        <f t="shared" ca="1" si="4"/>
        <v/>
      </c>
      <c r="BF10" s="14" t="str">
        <f t="shared" ca="1" si="4"/>
        <v/>
      </c>
      <c r="BG10" s="14" t="str">
        <f t="shared" ca="1" si="4"/>
        <v/>
      </c>
      <c r="BH10" s="14" t="str">
        <f t="shared" ca="1" si="4"/>
        <v/>
      </c>
      <c r="BI10" s="14" t="str">
        <f t="shared" ca="1" si="4"/>
        <v/>
      </c>
      <c r="BJ10" s="14" t="str">
        <f t="shared" ca="1" si="4"/>
        <v/>
      </c>
      <c r="BK10" s="14" t="str">
        <f t="shared" ca="1" si="4"/>
        <v/>
      </c>
    </row>
    <row r="11" spans="1:63" s="1" customFormat="1" ht="30" customHeight="1">
      <c r="A11" s="29"/>
      <c r="B11" s="40" t="s">
        <v>64</v>
      </c>
      <c r="C11" s="36"/>
      <c r="D11" s="37"/>
      <c r="E11" s="38"/>
      <c r="F11" s="39"/>
      <c r="G11" s="9"/>
      <c r="H11" s="14" t="str">
        <f t="shared" ref="H11:H24" ca="1" si="5">IF(AND($C11="Deadline",H$6&gt;=$E11,H$6&lt;=$E11+$F11-1),2,IF(AND($C11="Milestone",H$6&gt;=$E11,H$6&lt;=$E11+$F11-1),1,""))</f>
        <v/>
      </c>
      <c r="I11" s="14" t="str">
        <f t="shared" ref="I11:BK15" ca="1" si="6">IF(AND($C11="Objective",I$6&gt;=$E11,I$6&lt;=$E11+$F11-1),2,IF(AND($C11="Milestone",I$6&gt;=$E11,I$6&lt;=$E11+$F11-1),1,""))</f>
        <v/>
      </c>
      <c r="J11" s="14" t="str">
        <f t="shared" ca="1" si="6"/>
        <v/>
      </c>
      <c r="K11" s="14" t="str">
        <f t="shared" ca="1" si="6"/>
        <v/>
      </c>
      <c r="L11" s="14" t="str">
        <f t="shared" ca="1" si="6"/>
        <v/>
      </c>
      <c r="M11" s="14" t="str">
        <f t="shared" ca="1" si="6"/>
        <v/>
      </c>
      <c r="N11" s="14" t="str">
        <f t="shared" ca="1" si="6"/>
        <v/>
      </c>
      <c r="O11" s="14" t="str">
        <f t="shared" ca="1" si="6"/>
        <v/>
      </c>
      <c r="P11" s="14" t="str">
        <f t="shared" ca="1" si="6"/>
        <v/>
      </c>
      <c r="Q11" s="14" t="str">
        <f t="shared" ca="1" si="6"/>
        <v/>
      </c>
      <c r="R11" s="14" t="str">
        <f t="shared" ca="1" si="6"/>
        <v/>
      </c>
      <c r="S11" s="14" t="str">
        <f t="shared" ca="1" si="6"/>
        <v/>
      </c>
      <c r="T11" s="14" t="str">
        <f t="shared" ca="1" si="6"/>
        <v/>
      </c>
      <c r="U11" s="14" t="str">
        <f t="shared" ca="1" si="6"/>
        <v/>
      </c>
      <c r="V11" s="14" t="str">
        <f t="shared" ca="1" si="6"/>
        <v/>
      </c>
      <c r="W11" s="14" t="str">
        <f t="shared" ca="1" si="6"/>
        <v/>
      </c>
      <c r="X11" s="14" t="str">
        <f t="shared" ca="1" si="6"/>
        <v/>
      </c>
      <c r="Y11" s="14" t="str">
        <f t="shared" ca="1" si="6"/>
        <v/>
      </c>
      <c r="Z11" s="14" t="str">
        <f t="shared" ca="1" si="6"/>
        <v/>
      </c>
      <c r="AA11" s="14" t="str">
        <f t="shared" ca="1" si="6"/>
        <v/>
      </c>
      <c r="AB11" s="14" t="str">
        <f t="shared" ca="1" si="6"/>
        <v/>
      </c>
      <c r="AC11" s="14" t="str">
        <f t="shared" ca="1" si="6"/>
        <v/>
      </c>
      <c r="AD11" s="14" t="str">
        <f t="shared" ca="1" si="6"/>
        <v/>
      </c>
      <c r="AE11" s="14" t="str">
        <f t="shared" ca="1" si="6"/>
        <v/>
      </c>
      <c r="AF11" s="14" t="str">
        <f t="shared" ca="1" si="6"/>
        <v/>
      </c>
      <c r="AG11" s="14" t="str">
        <f t="shared" ca="1" si="6"/>
        <v/>
      </c>
      <c r="AH11" s="14" t="str">
        <f t="shared" ca="1" si="6"/>
        <v/>
      </c>
      <c r="AI11" s="14" t="str">
        <f t="shared" ca="1" si="6"/>
        <v/>
      </c>
      <c r="AJ11" s="14" t="str">
        <f t="shared" ca="1" si="6"/>
        <v/>
      </c>
      <c r="AK11" s="14" t="str">
        <f t="shared" ca="1" si="6"/>
        <v/>
      </c>
      <c r="AL11" s="14" t="str">
        <f t="shared" ca="1" si="6"/>
        <v/>
      </c>
      <c r="AM11" s="14" t="str">
        <f t="shared" ca="1" si="6"/>
        <v/>
      </c>
      <c r="AN11" s="14" t="str">
        <f t="shared" ca="1" si="6"/>
        <v/>
      </c>
      <c r="AO11" s="14" t="str">
        <f t="shared" ca="1" si="6"/>
        <v/>
      </c>
      <c r="AP11" s="14" t="str">
        <f t="shared" ca="1" si="6"/>
        <v/>
      </c>
      <c r="AQ11" s="14" t="str">
        <f t="shared" ca="1" si="6"/>
        <v/>
      </c>
      <c r="AR11" s="14" t="str">
        <f t="shared" ca="1" si="6"/>
        <v/>
      </c>
      <c r="AS11" s="14" t="str">
        <f t="shared" ca="1" si="6"/>
        <v/>
      </c>
      <c r="AT11" s="14" t="str">
        <f t="shared" ca="1" si="6"/>
        <v/>
      </c>
      <c r="AU11" s="14" t="str">
        <f t="shared" ca="1" si="6"/>
        <v/>
      </c>
      <c r="AV11" s="14" t="str">
        <f t="shared" ca="1" si="6"/>
        <v/>
      </c>
      <c r="AW11" s="14" t="str">
        <f t="shared" ca="1" si="6"/>
        <v/>
      </c>
      <c r="AX11" s="14" t="str">
        <f t="shared" ca="1" si="6"/>
        <v/>
      </c>
      <c r="AY11" s="14" t="str">
        <f t="shared" ca="1" si="6"/>
        <v/>
      </c>
      <c r="AZ11" s="14" t="str">
        <f t="shared" ca="1" si="6"/>
        <v/>
      </c>
      <c r="BA11" s="14" t="str">
        <f t="shared" ca="1" si="6"/>
        <v/>
      </c>
      <c r="BB11" s="14" t="str">
        <f t="shared" ca="1" si="6"/>
        <v/>
      </c>
      <c r="BC11" s="14" t="str">
        <f t="shared" ca="1" si="6"/>
        <v/>
      </c>
      <c r="BD11" s="14" t="str">
        <f t="shared" ca="1" si="6"/>
        <v/>
      </c>
      <c r="BE11" s="14" t="str">
        <f t="shared" ca="1" si="6"/>
        <v/>
      </c>
      <c r="BF11" s="14" t="str">
        <f t="shared" ca="1" si="6"/>
        <v/>
      </c>
      <c r="BG11" s="14" t="str">
        <f t="shared" ca="1" si="6"/>
        <v/>
      </c>
      <c r="BH11" s="14" t="str">
        <f t="shared" ca="1" si="6"/>
        <v/>
      </c>
      <c r="BI11" s="14" t="str">
        <f t="shared" ca="1" si="6"/>
        <v/>
      </c>
      <c r="BJ11" s="14" t="str">
        <f t="shared" ca="1" si="6"/>
        <v/>
      </c>
      <c r="BK11" s="14" t="str">
        <f t="shared" ca="1" si="6"/>
        <v/>
      </c>
    </row>
    <row r="12" spans="1:63" s="1" customFormat="1" ht="30" customHeight="1">
      <c r="A12" s="29"/>
      <c r="B12" s="40" t="s">
        <v>65</v>
      </c>
      <c r="C12" s="36"/>
      <c r="D12" s="37"/>
      <c r="E12" s="38"/>
      <c r="F12" s="39"/>
      <c r="G12" s="9"/>
      <c r="H12" s="14" t="str">
        <f t="shared" ca="1" si="5"/>
        <v/>
      </c>
      <c r="I12" s="14" t="str">
        <f t="shared" ca="1" si="6"/>
        <v/>
      </c>
      <c r="J12" s="14" t="str">
        <f t="shared" ca="1" si="6"/>
        <v/>
      </c>
      <c r="K12" s="14" t="str">
        <f t="shared" ca="1" si="6"/>
        <v/>
      </c>
      <c r="L12" s="14" t="str">
        <f t="shared" ca="1" si="6"/>
        <v/>
      </c>
      <c r="M12" s="14" t="str">
        <f t="shared" ca="1" si="6"/>
        <v/>
      </c>
      <c r="N12" s="14" t="str">
        <f t="shared" ca="1" si="6"/>
        <v/>
      </c>
      <c r="O12" s="14" t="str">
        <f t="shared" ca="1" si="6"/>
        <v/>
      </c>
      <c r="P12" s="14" t="str">
        <f t="shared" ca="1" si="6"/>
        <v/>
      </c>
      <c r="Q12" s="14" t="str">
        <f t="shared" ca="1" si="6"/>
        <v/>
      </c>
      <c r="R12" s="14" t="str">
        <f t="shared" ca="1" si="6"/>
        <v/>
      </c>
      <c r="S12" s="14" t="str">
        <f t="shared" ca="1" si="6"/>
        <v/>
      </c>
      <c r="T12" s="14" t="str">
        <f t="shared" ca="1" si="6"/>
        <v/>
      </c>
      <c r="U12" s="14" t="str">
        <f t="shared" ca="1" si="6"/>
        <v/>
      </c>
      <c r="V12" s="14" t="str">
        <f t="shared" ca="1" si="6"/>
        <v/>
      </c>
      <c r="W12" s="14" t="str">
        <f t="shared" ca="1" si="6"/>
        <v/>
      </c>
      <c r="X12" s="14" t="str">
        <f t="shared" ca="1" si="6"/>
        <v/>
      </c>
      <c r="Y12" s="14" t="str">
        <f t="shared" ca="1" si="6"/>
        <v/>
      </c>
      <c r="Z12" s="14" t="str">
        <f t="shared" ca="1" si="6"/>
        <v/>
      </c>
      <c r="AA12" s="14" t="str">
        <f t="shared" ca="1" si="6"/>
        <v/>
      </c>
      <c r="AB12" s="14" t="str">
        <f t="shared" ca="1" si="6"/>
        <v/>
      </c>
      <c r="AC12" s="14" t="str">
        <f t="shared" ca="1" si="6"/>
        <v/>
      </c>
      <c r="AD12" s="14" t="str">
        <f t="shared" ca="1" si="6"/>
        <v/>
      </c>
      <c r="AE12" s="14" t="str">
        <f t="shared" ca="1" si="6"/>
        <v/>
      </c>
      <c r="AF12" s="14" t="str">
        <f t="shared" ca="1" si="6"/>
        <v/>
      </c>
      <c r="AG12" s="14" t="str">
        <f t="shared" ca="1" si="6"/>
        <v/>
      </c>
      <c r="AH12" s="14" t="str">
        <f t="shared" ca="1" si="6"/>
        <v/>
      </c>
      <c r="AI12" s="14" t="str">
        <f t="shared" ca="1" si="6"/>
        <v/>
      </c>
      <c r="AJ12" s="14" t="str">
        <f t="shared" ca="1" si="6"/>
        <v/>
      </c>
      <c r="AK12" s="14" t="str">
        <f t="shared" ca="1" si="6"/>
        <v/>
      </c>
      <c r="AL12" s="14" t="str">
        <f t="shared" ca="1" si="6"/>
        <v/>
      </c>
      <c r="AM12" s="14" t="str">
        <f t="shared" ca="1" si="6"/>
        <v/>
      </c>
      <c r="AN12" s="14" t="str">
        <f t="shared" ca="1" si="6"/>
        <v/>
      </c>
      <c r="AO12" s="14" t="str">
        <f t="shared" ca="1" si="6"/>
        <v/>
      </c>
      <c r="AP12" s="14" t="str">
        <f t="shared" ca="1" si="6"/>
        <v/>
      </c>
      <c r="AQ12" s="14" t="str">
        <f t="shared" ca="1" si="6"/>
        <v/>
      </c>
      <c r="AR12" s="14" t="str">
        <f t="shared" ca="1" si="6"/>
        <v/>
      </c>
      <c r="AS12" s="14" t="str">
        <f t="shared" ca="1" si="6"/>
        <v/>
      </c>
      <c r="AT12" s="14" t="str">
        <f t="shared" ca="1" si="6"/>
        <v/>
      </c>
      <c r="AU12" s="14" t="str">
        <f t="shared" ca="1" si="6"/>
        <v/>
      </c>
      <c r="AV12" s="14" t="str">
        <f t="shared" ca="1" si="6"/>
        <v/>
      </c>
      <c r="AW12" s="14" t="str">
        <f t="shared" ca="1" si="6"/>
        <v/>
      </c>
      <c r="AX12" s="14" t="str">
        <f t="shared" ca="1" si="6"/>
        <v/>
      </c>
      <c r="AY12" s="14" t="str">
        <f t="shared" ca="1" si="6"/>
        <v/>
      </c>
      <c r="AZ12" s="14" t="str">
        <f t="shared" ca="1" si="6"/>
        <v/>
      </c>
      <c r="BA12" s="14" t="str">
        <f t="shared" ca="1" si="6"/>
        <v/>
      </c>
      <c r="BB12" s="14" t="str">
        <f t="shared" ca="1" si="6"/>
        <v/>
      </c>
      <c r="BC12" s="14" t="str">
        <f t="shared" ca="1" si="6"/>
        <v/>
      </c>
      <c r="BD12" s="14" t="str">
        <f t="shared" ca="1" si="6"/>
        <v/>
      </c>
      <c r="BE12" s="14" t="str">
        <f t="shared" ca="1" si="6"/>
        <v/>
      </c>
      <c r="BF12" s="14" t="str">
        <f t="shared" ca="1" si="6"/>
        <v/>
      </c>
      <c r="BG12" s="14" t="str">
        <f t="shared" ca="1" si="6"/>
        <v/>
      </c>
      <c r="BH12" s="14" t="str">
        <f t="shared" ca="1" si="6"/>
        <v/>
      </c>
      <c r="BI12" s="14" t="str">
        <f t="shared" ca="1" si="6"/>
        <v/>
      </c>
      <c r="BJ12" s="14" t="str">
        <f t="shared" ca="1" si="6"/>
        <v/>
      </c>
      <c r="BK12" s="14" t="str">
        <f t="shared" ca="1" si="6"/>
        <v/>
      </c>
    </row>
    <row r="13" spans="1:63" s="1" customFormat="1" ht="30" customHeight="1">
      <c r="A13" s="49"/>
      <c r="B13" s="40" t="s">
        <v>66</v>
      </c>
      <c r="C13" s="36"/>
      <c r="D13" s="37"/>
      <c r="E13" s="38"/>
      <c r="F13" s="39"/>
      <c r="G13" s="9"/>
      <c r="H13" s="14" t="str">
        <f t="shared" ca="1" si="5"/>
        <v/>
      </c>
      <c r="I13" s="14" t="str">
        <f t="shared" ca="1" si="6"/>
        <v/>
      </c>
      <c r="J13" s="14" t="str">
        <f t="shared" ca="1" si="6"/>
        <v/>
      </c>
      <c r="K13" s="14" t="str">
        <f t="shared" ca="1" si="6"/>
        <v/>
      </c>
      <c r="L13" s="14" t="str">
        <f t="shared" ca="1" si="6"/>
        <v/>
      </c>
      <c r="M13" s="14" t="str">
        <f t="shared" ca="1" si="6"/>
        <v/>
      </c>
      <c r="N13" s="14" t="str">
        <f t="shared" ca="1" si="6"/>
        <v/>
      </c>
      <c r="O13" s="14" t="str">
        <f t="shared" ca="1" si="6"/>
        <v/>
      </c>
      <c r="P13" s="14" t="str">
        <f t="shared" ca="1" si="6"/>
        <v/>
      </c>
      <c r="Q13" s="14" t="str">
        <f t="shared" ca="1" si="6"/>
        <v/>
      </c>
      <c r="R13" s="14" t="str">
        <f t="shared" ca="1" si="6"/>
        <v/>
      </c>
      <c r="S13" s="14" t="str">
        <f t="shared" ca="1" si="6"/>
        <v/>
      </c>
      <c r="T13" s="14" t="str">
        <f t="shared" ca="1" si="6"/>
        <v/>
      </c>
      <c r="U13" s="14" t="str">
        <f t="shared" ca="1" si="6"/>
        <v/>
      </c>
      <c r="V13" s="14" t="str">
        <f t="shared" ca="1" si="6"/>
        <v/>
      </c>
      <c r="W13" s="14" t="str">
        <f t="shared" ca="1" si="6"/>
        <v/>
      </c>
      <c r="X13" s="14" t="str">
        <f t="shared" ca="1" si="6"/>
        <v/>
      </c>
      <c r="Y13" s="14" t="str">
        <f t="shared" ca="1" si="6"/>
        <v/>
      </c>
      <c r="Z13" s="14" t="str">
        <f t="shared" ca="1" si="6"/>
        <v/>
      </c>
      <c r="AA13" s="14" t="str">
        <f t="shared" ca="1" si="6"/>
        <v/>
      </c>
      <c r="AB13" s="14" t="str">
        <f t="shared" ca="1" si="6"/>
        <v/>
      </c>
      <c r="AC13" s="14" t="str">
        <f t="shared" ca="1" si="6"/>
        <v/>
      </c>
      <c r="AD13" s="14" t="str">
        <f t="shared" ca="1" si="6"/>
        <v/>
      </c>
      <c r="AE13" s="14" t="str">
        <f t="shared" ca="1" si="6"/>
        <v/>
      </c>
      <c r="AF13" s="14" t="str">
        <f t="shared" ca="1" si="6"/>
        <v/>
      </c>
      <c r="AG13" s="14" t="str">
        <f t="shared" ca="1" si="6"/>
        <v/>
      </c>
      <c r="AH13" s="14" t="str">
        <f t="shared" ca="1" si="6"/>
        <v/>
      </c>
      <c r="AI13" s="14" t="str">
        <f t="shared" ca="1" si="6"/>
        <v/>
      </c>
      <c r="AJ13" s="14" t="str">
        <f t="shared" ca="1" si="6"/>
        <v/>
      </c>
      <c r="AK13" s="14" t="str">
        <f t="shared" ca="1" si="6"/>
        <v/>
      </c>
      <c r="AL13" s="14" t="str">
        <f t="shared" ca="1" si="6"/>
        <v/>
      </c>
      <c r="AM13" s="14" t="str">
        <f t="shared" ca="1" si="6"/>
        <v/>
      </c>
      <c r="AN13" s="14" t="str">
        <f t="shared" ca="1" si="6"/>
        <v/>
      </c>
      <c r="AO13" s="14" t="str">
        <f t="shared" ca="1" si="6"/>
        <v/>
      </c>
      <c r="AP13" s="14" t="str">
        <f t="shared" ca="1" si="6"/>
        <v/>
      </c>
      <c r="AQ13" s="14" t="str">
        <f t="shared" ca="1" si="6"/>
        <v/>
      </c>
      <c r="AR13" s="14" t="str">
        <f t="shared" ca="1" si="6"/>
        <v/>
      </c>
      <c r="AS13" s="14" t="str">
        <f t="shared" ca="1" si="6"/>
        <v/>
      </c>
      <c r="AT13" s="14" t="str">
        <f t="shared" ca="1" si="6"/>
        <v/>
      </c>
      <c r="AU13" s="14" t="str">
        <f t="shared" ca="1" si="6"/>
        <v/>
      </c>
      <c r="AV13" s="14" t="str">
        <f t="shared" ca="1" si="6"/>
        <v/>
      </c>
      <c r="AW13" s="14" t="str">
        <f t="shared" ca="1" si="6"/>
        <v/>
      </c>
      <c r="AX13" s="14" t="str">
        <f t="shared" ca="1" si="6"/>
        <v/>
      </c>
      <c r="AY13" s="14" t="str">
        <f t="shared" ca="1" si="6"/>
        <v/>
      </c>
      <c r="AZ13" s="14" t="str">
        <f t="shared" ca="1" si="6"/>
        <v/>
      </c>
      <c r="BA13" s="14" t="str">
        <f t="shared" ca="1" si="6"/>
        <v/>
      </c>
      <c r="BB13" s="14" t="str">
        <f t="shared" ca="1" si="6"/>
        <v/>
      </c>
      <c r="BC13" s="14" t="str">
        <f t="shared" ca="1" si="6"/>
        <v/>
      </c>
      <c r="BD13" s="14" t="str">
        <f t="shared" ca="1" si="6"/>
        <v/>
      </c>
      <c r="BE13" s="14" t="str">
        <f t="shared" ca="1" si="6"/>
        <v/>
      </c>
      <c r="BF13" s="14" t="str">
        <f t="shared" ca="1" si="6"/>
        <v/>
      </c>
      <c r="BG13" s="14" t="str">
        <f t="shared" ca="1" si="6"/>
        <v/>
      </c>
      <c r="BH13" s="14" t="str">
        <f t="shared" ca="1" si="6"/>
        <v/>
      </c>
      <c r="BI13" s="14" t="str">
        <f t="shared" ca="1" si="6"/>
        <v/>
      </c>
      <c r="BJ13" s="14" t="str">
        <f t="shared" ca="1" si="6"/>
        <v/>
      </c>
      <c r="BK13" s="14" t="str">
        <f t="shared" ca="1" si="6"/>
        <v/>
      </c>
    </row>
    <row r="14" spans="1:63" s="1" customFormat="1" ht="30" customHeight="1">
      <c r="A14" s="49"/>
      <c r="B14" s="40" t="s">
        <v>67</v>
      </c>
      <c r="C14" s="36"/>
      <c r="D14" s="37"/>
      <c r="E14" s="38"/>
      <c r="F14" s="39"/>
      <c r="G14" s="9"/>
      <c r="H14" s="14" t="str">
        <f t="shared" ca="1" si="5"/>
        <v/>
      </c>
      <c r="I14" s="14" t="str">
        <f t="shared" ca="1" si="6"/>
        <v/>
      </c>
      <c r="J14" s="14" t="str">
        <f t="shared" ca="1" si="6"/>
        <v/>
      </c>
      <c r="K14" s="14" t="str">
        <f t="shared" ca="1" si="6"/>
        <v/>
      </c>
      <c r="L14" s="14" t="str">
        <f t="shared" ca="1" si="6"/>
        <v/>
      </c>
      <c r="M14" s="14" t="str">
        <f t="shared" ca="1" si="6"/>
        <v/>
      </c>
      <c r="N14" s="14" t="str">
        <f t="shared" ca="1" si="6"/>
        <v/>
      </c>
      <c r="O14" s="14" t="str">
        <f t="shared" ca="1" si="6"/>
        <v/>
      </c>
      <c r="P14" s="14" t="str">
        <f t="shared" ca="1" si="6"/>
        <v/>
      </c>
      <c r="Q14" s="14" t="str">
        <f t="shared" ca="1" si="6"/>
        <v/>
      </c>
      <c r="R14" s="14" t="str">
        <f t="shared" ca="1" si="6"/>
        <v/>
      </c>
      <c r="S14" s="14" t="str">
        <f t="shared" ca="1" si="6"/>
        <v/>
      </c>
      <c r="T14" s="14" t="str">
        <f t="shared" ca="1" si="6"/>
        <v/>
      </c>
      <c r="U14" s="14" t="str">
        <f t="shared" ca="1" si="6"/>
        <v/>
      </c>
      <c r="V14" s="14" t="str">
        <f t="shared" ca="1" si="6"/>
        <v/>
      </c>
      <c r="W14" s="14" t="str">
        <f t="shared" ca="1" si="6"/>
        <v/>
      </c>
      <c r="X14" s="14" t="str">
        <f t="shared" ca="1" si="6"/>
        <v/>
      </c>
      <c r="Y14" s="14" t="str">
        <f t="shared" ca="1" si="6"/>
        <v/>
      </c>
      <c r="Z14" s="14" t="str">
        <f t="shared" ca="1" si="6"/>
        <v/>
      </c>
      <c r="AA14" s="14" t="str">
        <f t="shared" ca="1" si="6"/>
        <v/>
      </c>
      <c r="AB14" s="14" t="str">
        <f t="shared" ca="1" si="6"/>
        <v/>
      </c>
      <c r="AC14" s="14" t="str">
        <f t="shared" ca="1" si="6"/>
        <v/>
      </c>
      <c r="AD14" s="14" t="str">
        <f t="shared" ca="1" si="6"/>
        <v/>
      </c>
      <c r="AE14" s="14" t="str">
        <f t="shared" ca="1" si="6"/>
        <v/>
      </c>
      <c r="AF14" s="14" t="str">
        <f t="shared" ca="1" si="6"/>
        <v/>
      </c>
      <c r="AG14" s="14" t="str">
        <f t="shared" ca="1" si="6"/>
        <v/>
      </c>
      <c r="AH14" s="14" t="str">
        <f t="shared" ca="1" si="6"/>
        <v/>
      </c>
      <c r="AI14" s="14" t="str">
        <f t="shared" ca="1" si="6"/>
        <v/>
      </c>
      <c r="AJ14" s="14" t="str">
        <f t="shared" ca="1" si="6"/>
        <v/>
      </c>
      <c r="AK14" s="14" t="str">
        <f t="shared" ca="1" si="6"/>
        <v/>
      </c>
      <c r="AL14" s="14" t="str">
        <f t="shared" ca="1" si="6"/>
        <v/>
      </c>
      <c r="AM14" s="14" t="str">
        <f t="shared" ca="1" si="6"/>
        <v/>
      </c>
      <c r="AN14" s="14" t="str">
        <f t="shared" ca="1" si="6"/>
        <v/>
      </c>
      <c r="AO14" s="14" t="str">
        <f t="shared" ca="1" si="6"/>
        <v/>
      </c>
      <c r="AP14" s="14" t="str">
        <f t="shared" ca="1" si="6"/>
        <v/>
      </c>
      <c r="AQ14" s="14" t="str">
        <f t="shared" ca="1" si="6"/>
        <v/>
      </c>
      <c r="AR14" s="14" t="str">
        <f t="shared" ca="1" si="6"/>
        <v/>
      </c>
      <c r="AS14" s="14" t="str">
        <f t="shared" ca="1" si="6"/>
        <v/>
      </c>
      <c r="AT14" s="14" t="str">
        <f t="shared" ca="1" si="6"/>
        <v/>
      </c>
      <c r="AU14" s="14" t="str">
        <f t="shared" ca="1" si="6"/>
        <v/>
      </c>
      <c r="AV14" s="14" t="str">
        <f t="shared" ca="1" si="6"/>
        <v/>
      </c>
      <c r="AW14" s="14" t="str">
        <f t="shared" ca="1" si="6"/>
        <v/>
      </c>
      <c r="AX14" s="14" t="str">
        <f t="shared" ca="1" si="6"/>
        <v/>
      </c>
      <c r="AY14" s="14" t="str">
        <f t="shared" ca="1" si="6"/>
        <v/>
      </c>
      <c r="AZ14" s="14" t="str">
        <f t="shared" ca="1" si="6"/>
        <v/>
      </c>
      <c r="BA14" s="14" t="str">
        <f t="shared" ca="1" si="6"/>
        <v/>
      </c>
      <c r="BB14" s="14" t="str">
        <f t="shared" ca="1" si="6"/>
        <v/>
      </c>
      <c r="BC14" s="14" t="str">
        <f t="shared" ca="1" si="6"/>
        <v/>
      </c>
      <c r="BD14" s="14" t="str">
        <f t="shared" ca="1" si="6"/>
        <v/>
      </c>
      <c r="BE14" s="14" t="str">
        <f t="shared" ca="1" si="6"/>
        <v/>
      </c>
      <c r="BF14" s="14" t="str">
        <f t="shared" ca="1" si="6"/>
        <v/>
      </c>
      <c r="BG14" s="14" t="str">
        <f t="shared" ca="1" si="6"/>
        <v/>
      </c>
      <c r="BH14" s="14" t="str">
        <f t="shared" ca="1" si="6"/>
        <v/>
      </c>
      <c r="BI14" s="14" t="str">
        <f t="shared" ca="1" si="6"/>
        <v/>
      </c>
      <c r="BJ14" s="14" t="str">
        <f t="shared" ca="1" si="6"/>
        <v/>
      </c>
      <c r="BK14" s="14" t="str">
        <f t="shared" ca="1" si="6"/>
        <v/>
      </c>
    </row>
    <row r="15" spans="1:63" s="1" customFormat="1" ht="30" customHeight="1">
      <c r="A15" s="29"/>
      <c r="B15" s="35" t="s">
        <v>68</v>
      </c>
      <c r="C15" s="36"/>
      <c r="D15" s="37"/>
      <c r="E15" s="38"/>
      <c r="F15" s="39"/>
      <c r="G15" s="9"/>
      <c r="H15" s="14" t="str">
        <f t="shared" ca="1" si="5"/>
        <v/>
      </c>
      <c r="I15" s="14" t="str">
        <f t="shared" ca="1" si="6"/>
        <v/>
      </c>
      <c r="J15" s="14" t="str">
        <f t="shared" ca="1" si="6"/>
        <v/>
      </c>
      <c r="K15" s="14" t="str">
        <f t="shared" ca="1" si="6"/>
        <v/>
      </c>
      <c r="L15" s="14" t="str">
        <f t="shared" ca="1" si="6"/>
        <v/>
      </c>
      <c r="M15" s="14" t="str">
        <f t="shared" ca="1" si="6"/>
        <v/>
      </c>
      <c r="N15" s="14" t="str">
        <f t="shared" ca="1" si="6"/>
        <v/>
      </c>
      <c r="O15" s="14" t="str">
        <f t="shared" ca="1" si="6"/>
        <v/>
      </c>
      <c r="P15" s="14" t="str">
        <f t="shared" ca="1" si="6"/>
        <v/>
      </c>
      <c r="Q15" s="14" t="str">
        <f t="shared" ca="1" si="6"/>
        <v/>
      </c>
      <c r="R15" s="14" t="str">
        <f t="shared" ca="1" si="6"/>
        <v/>
      </c>
      <c r="S15" s="14" t="str">
        <f t="shared" ca="1" si="6"/>
        <v/>
      </c>
      <c r="T15" s="14" t="str">
        <f t="shared" ca="1" si="6"/>
        <v/>
      </c>
      <c r="U15" s="14" t="str">
        <f t="shared" ca="1" si="6"/>
        <v/>
      </c>
      <c r="V15" s="14" t="str">
        <f t="shared" ca="1" si="6"/>
        <v/>
      </c>
      <c r="W15" s="14" t="str">
        <f t="shared" ca="1" si="6"/>
        <v/>
      </c>
      <c r="X15" s="14" t="str">
        <f t="shared" ca="1" si="6"/>
        <v/>
      </c>
      <c r="Y15" s="14" t="str">
        <f t="shared" ca="1" si="6"/>
        <v/>
      </c>
      <c r="Z15" s="14" t="str">
        <f t="shared" ca="1" si="6"/>
        <v/>
      </c>
      <c r="AA15" s="14" t="str">
        <f t="shared" ca="1" si="6"/>
        <v/>
      </c>
      <c r="AB15" s="14" t="str">
        <f t="shared" ca="1" si="6"/>
        <v/>
      </c>
      <c r="AC15" s="14" t="str">
        <f t="shared" ca="1" si="6"/>
        <v/>
      </c>
      <c r="AD15" s="14" t="str">
        <f t="shared" ca="1" si="6"/>
        <v/>
      </c>
      <c r="AE15" s="14" t="str">
        <f t="shared" ca="1" si="6"/>
        <v/>
      </c>
      <c r="AF15" s="14" t="str">
        <f t="shared" ca="1" si="6"/>
        <v/>
      </c>
      <c r="AG15" s="14" t="str">
        <f t="shared" ca="1" si="6"/>
        <v/>
      </c>
      <c r="AH15" s="14" t="str">
        <f t="shared" ca="1" si="6"/>
        <v/>
      </c>
      <c r="AI15" s="14" t="str">
        <f t="shared" ca="1" si="6"/>
        <v/>
      </c>
      <c r="AJ15" s="14" t="str">
        <f t="shared" ca="1" si="6"/>
        <v/>
      </c>
      <c r="AK15" s="14" t="str">
        <f t="shared" ca="1" si="6"/>
        <v/>
      </c>
      <c r="AL15" s="14" t="str">
        <f t="shared" ca="1" si="6"/>
        <v/>
      </c>
      <c r="AM15" s="14" t="str">
        <f t="shared" ca="1" si="6"/>
        <v/>
      </c>
      <c r="AN15" s="14" t="str">
        <f t="shared" ca="1" si="6"/>
        <v/>
      </c>
      <c r="AO15" s="14" t="str">
        <f t="shared" ca="1" si="6"/>
        <v/>
      </c>
      <c r="AP15" s="14" t="str">
        <f t="shared" ca="1" si="6"/>
        <v/>
      </c>
      <c r="AQ15" s="14" t="str">
        <f t="shared" ca="1" si="6"/>
        <v/>
      </c>
      <c r="AR15" s="14" t="str">
        <f t="shared" ref="AR15:BK15" ca="1" si="7">IF(AND($C15="Objective",AR$6&gt;=$E15,AR$6&lt;=$E15+$F15-1),2,IF(AND($C15="Milestone",AR$6&gt;=$E15,AR$6&lt;=$E15+$F15-1),1,""))</f>
        <v/>
      </c>
      <c r="AS15" s="14" t="str">
        <f t="shared" ca="1" si="7"/>
        <v/>
      </c>
      <c r="AT15" s="14" t="str">
        <f t="shared" ca="1" si="7"/>
        <v/>
      </c>
      <c r="AU15" s="14" t="str">
        <f t="shared" ca="1" si="7"/>
        <v/>
      </c>
      <c r="AV15" s="14" t="str">
        <f t="shared" ca="1" si="7"/>
        <v/>
      </c>
      <c r="AW15" s="14" t="str">
        <f t="shared" ca="1" si="7"/>
        <v/>
      </c>
      <c r="AX15" s="14" t="str">
        <f t="shared" ca="1" si="7"/>
        <v/>
      </c>
      <c r="AY15" s="14" t="str">
        <f t="shared" ca="1" si="7"/>
        <v/>
      </c>
      <c r="AZ15" s="14" t="str">
        <f t="shared" ca="1" si="7"/>
        <v/>
      </c>
      <c r="BA15" s="14" t="str">
        <f t="shared" ca="1" si="7"/>
        <v/>
      </c>
      <c r="BB15" s="14" t="str">
        <f t="shared" ca="1" si="7"/>
        <v/>
      </c>
      <c r="BC15" s="14" t="str">
        <f t="shared" ca="1" si="7"/>
        <v/>
      </c>
      <c r="BD15" s="14" t="str">
        <f t="shared" ca="1" si="7"/>
        <v/>
      </c>
      <c r="BE15" s="14" t="str">
        <f t="shared" ca="1" si="7"/>
        <v/>
      </c>
      <c r="BF15" s="14" t="str">
        <f t="shared" ca="1" si="7"/>
        <v/>
      </c>
      <c r="BG15" s="14" t="str">
        <f t="shared" ca="1" si="7"/>
        <v/>
      </c>
      <c r="BH15" s="14" t="str">
        <f t="shared" ca="1" si="7"/>
        <v/>
      </c>
      <c r="BI15" s="14" t="str">
        <f t="shared" ca="1" si="7"/>
        <v/>
      </c>
      <c r="BJ15" s="14" t="str">
        <f t="shared" ca="1" si="7"/>
        <v/>
      </c>
      <c r="BK15" s="14" t="str">
        <f t="shared" ca="1" si="7"/>
        <v/>
      </c>
    </row>
    <row r="16" spans="1:63" s="1" customFormat="1" ht="30" customHeight="1">
      <c r="A16" s="29"/>
      <c r="B16" s="40" t="s">
        <v>64</v>
      </c>
      <c r="C16" s="36"/>
      <c r="D16" s="37"/>
      <c r="E16" s="38"/>
      <c r="F16" s="39"/>
      <c r="G16" s="9"/>
      <c r="H16" s="14" t="str">
        <f t="shared" ca="1" si="5"/>
        <v/>
      </c>
      <c r="I16" s="14" t="str">
        <f t="shared" ref="I16:BK20" ca="1" si="8">IF(AND($C16="Objective",I$6&gt;=$E16,I$6&lt;=$E16+$F16-1),2,IF(AND($C16="Milestone",I$6&gt;=$E16,I$6&lt;=$E16+$F16-1),1,""))</f>
        <v/>
      </c>
      <c r="J16" s="14" t="str">
        <f t="shared" ca="1" si="8"/>
        <v/>
      </c>
      <c r="K16" s="14" t="str">
        <f t="shared" ca="1" si="8"/>
        <v/>
      </c>
      <c r="L16" s="14" t="str">
        <f t="shared" ca="1" si="8"/>
        <v/>
      </c>
      <c r="M16" s="14" t="str">
        <f t="shared" ca="1" si="8"/>
        <v/>
      </c>
      <c r="N16" s="14" t="str">
        <f t="shared" ca="1" si="8"/>
        <v/>
      </c>
      <c r="O16" s="14" t="str">
        <f t="shared" ca="1" si="8"/>
        <v/>
      </c>
      <c r="P16" s="14" t="str">
        <f t="shared" ca="1" si="8"/>
        <v/>
      </c>
      <c r="Q16" s="14" t="str">
        <f t="shared" ca="1" si="8"/>
        <v/>
      </c>
      <c r="R16" s="14" t="str">
        <f t="shared" ca="1" si="8"/>
        <v/>
      </c>
      <c r="S16" s="14" t="str">
        <f t="shared" ca="1" si="8"/>
        <v/>
      </c>
      <c r="T16" s="14" t="str">
        <f t="shared" ca="1" si="8"/>
        <v/>
      </c>
      <c r="U16" s="14" t="str">
        <f t="shared" ca="1" si="8"/>
        <v/>
      </c>
      <c r="V16" s="14" t="str">
        <f t="shared" ca="1" si="8"/>
        <v/>
      </c>
      <c r="W16" s="14" t="str">
        <f t="shared" ca="1" si="8"/>
        <v/>
      </c>
      <c r="X16" s="14" t="str">
        <f t="shared" ca="1" si="8"/>
        <v/>
      </c>
      <c r="Y16" s="14" t="str">
        <f t="shared" ca="1" si="8"/>
        <v/>
      </c>
      <c r="Z16" s="14" t="str">
        <f t="shared" ca="1" si="8"/>
        <v/>
      </c>
      <c r="AA16" s="14" t="str">
        <f t="shared" ca="1" si="8"/>
        <v/>
      </c>
      <c r="AB16" s="14" t="str">
        <f t="shared" ca="1" si="8"/>
        <v/>
      </c>
      <c r="AC16" s="14" t="str">
        <f t="shared" ca="1" si="8"/>
        <v/>
      </c>
      <c r="AD16" s="14" t="str">
        <f t="shared" ca="1" si="8"/>
        <v/>
      </c>
      <c r="AE16" s="14" t="str">
        <f t="shared" ca="1" si="8"/>
        <v/>
      </c>
      <c r="AF16" s="14" t="str">
        <f t="shared" ca="1" si="8"/>
        <v/>
      </c>
      <c r="AG16" s="14" t="str">
        <f t="shared" ca="1" si="8"/>
        <v/>
      </c>
      <c r="AH16" s="14" t="str">
        <f t="shared" ca="1" si="8"/>
        <v/>
      </c>
      <c r="AI16" s="14" t="str">
        <f t="shared" ca="1" si="8"/>
        <v/>
      </c>
      <c r="AJ16" s="14" t="str">
        <f t="shared" ca="1" si="8"/>
        <v/>
      </c>
      <c r="AK16" s="14" t="str">
        <f t="shared" ca="1" si="8"/>
        <v/>
      </c>
      <c r="AL16" s="14" t="str">
        <f t="shared" ca="1" si="8"/>
        <v/>
      </c>
      <c r="AM16" s="14" t="str">
        <f t="shared" ca="1" si="8"/>
        <v/>
      </c>
      <c r="AN16" s="14" t="str">
        <f t="shared" ca="1" si="8"/>
        <v/>
      </c>
      <c r="AO16" s="14" t="str">
        <f t="shared" ca="1" si="8"/>
        <v/>
      </c>
      <c r="AP16" s="14" t="str">
        <f t="shared" ca="1" si="8"/>
        <v/>
      </c>
      <c r="AQ16" s="14" t="str">
        <f t="shared" ca="1" si="8"/>
        <v/>
      </c>
      <c r="AR16" s="14" t="str">
        <f t="shared" ca="1" si="8"/>
        <v/>
      </c>
      <c r="AS16" s="14" t="str">
        <f t="shared" ca="1" si="8"/>
        <v/>
      </c>
      <c r="AT16" s="14" t="str">
        <f t="shared" ca="1" si="8"/>
        <v/>
      </c>
      <c r="AU16" s="14" t="str">
        <f t="shared" ca="1" si="8"/>
        <v/>
      </c>
      <c r="AV16" s="14" t="str">
        <f t="shared" ca="1" si="8"/>
        <v/>
      </c>
      <c r="AW16" s="14" t="str">
        <f t="shared" ca="1" si="8"/>
        <v/>
      </c>
      <c r="AX16" s="14" t="str">
        <f t="shared" ca="1" si="8"/>
        <v/>
      </c>
      <c r="AY16" s="14" t="str">
        <f t="shared" ca="1" si="8"/>
        <v/>
      </c>
      <c r="AZ16" s="14" t="str">
        <f t="shared" ca="1" si="8"/>
        <v/>
      </c>
      <c r="BA16" s="14" t="str">
        <f t="shared" ca="1" si="8"/>
        <v/>
      </c>
      <c r="BB16" s="14" t="str">
        <f t="shared" ca="1" si="8"/>
        <v/>
      </c>
      <c r="BC16" s="14" t="str">
        <f t="shared" ca="1" si="8"/>
        <v/>
      </c>
      <c r="BD16" s="14" t="str">
        <f t="shared" ca="1" si="8"/>
        <v/>
      </c>
      <c r="BE16" s="14" t="str">
        <f t="shared" ca="1" si="8"/>
        <v/>
      </c>
      <c r="BF16" s="14" t="str">
        <f t="shared" ca="1" si="8"/>
        <v/>
      </c>
      <c r="BG16" s="14" t="str">
        <f t="shared" ca="1" si="8"/>
        <v/>
      </c>
      <c r="BH16" s="14" t="str">
        <f t="shared" ca="1" si="8"/>
        <v/>
      </c>
      <c r="BI16" s="14" t="str">
        <f t="shared" ca="1" si="8"/>
        <v/>
      </c>
      <c r="BJ16" s="14" t="str">
        <f t="shared" ca="1" si="8"/>
        <v/>
      </c>
      <c r="BK16" s="14" t="str">
        <f t="shared" ca="1" si="8"/>
        <v/>
      </c>
    </row>
    <row r="17" spans="1:63" s="1" customFormat="1" ht="30" customHeight="1">
      <c r="A17" s="49"/>
      <c r="B17" s="40" t="s">
        <v>65</v>
      </c>
      <c r="C17" s="36"/>
      <c r="D17" s="37"/>
      <c r="E17" s="38"/>
      <c r="F17" s="39"/>
      <c r="G17" s="9"/>
      <c r="H17" s="14" t="str">
        <f t="shared" ca="1" si="5"/>
        <v/>
      </c>
      <c r="I17" s="14" t="str">
        <f t="shared" ca="1" si="8"/>
        <v/>
      </c>
      <c r="J17" s="14" t="str">
        <f t="shared" ca="1" si="8"/>
        <v/>
      </c>
      <c r="K17" s="14" t="str">
        <f t="shared" ca="1" si="8"/>
        <v/>
      </c>
      <c r="L17" s="14" t="str">
        <f t="shared" ca="1" si="8"/>
        <v/>
      </c>
      <c r="M17" s="14" t="str">
        <f t="shared" ca="1" si="8"/>
        <v/>
      </c>
      <c r="N17" s="14" t="str">
        <f t="shared" ca="1" si="8"/>
        <v/>
      </c>
      <c r="O17" s="14" t="str">
        <f t="shared" ca="1" si="8"/>
        <v/>
      </c>
      <c r="P17" s="14" t="str">
        <f t="shared" ca="1" si="8"/>
        <v/>
      </c>
      <c r="Q17" s="14" t="str">
        <f t="shared" ca="1" si="8"/>
        <v/>
      </c>
      <c r="R17" s="14" t="str">
        <f t="shared" ca="1" si="8"/>
        <v/>
      </c>
      <c r="S17" s="14" t="str">
        <f t="shared" ca="1" si="8"/>
        <v/>
      </c>
      <c r="T17" s="14" t="str">
        <f t="shared" ca="1" si="8"/>
        <v/>
      </c>
      <c r="U17" s="14" t="str">
        <f t="shared" ca="1" si="8"/>
        <v/>
      </c>
      <c r="V17" s="14" t="str">
        <f t="shared" ca="1" si="8"/>
        <v/>
      </c>
      <c r="W17" s="14" t="str">
        <f t="shared" ca="1" si="8"/>
        <v/>
      </c>
      <c r="X17" s="14" t="str">
        <f t="shared" ca="1" si="8"/>
        <v/>
      </c>
      <c r="Y17" s="14" t="str">
        <f t="shared" ca="1" si="8"/>
        <v/>
      </c>
      <c r="Z17" s="14" t="str">
        <f t="shared" ca="1" si="8"/>
        <v/>
      </c>
      <c r="AA17" s="14" t="str">
        <f t="shared" ca="1" si="8"/>
        <v/>
      </c>
      <c r="AB17" s="14" t="str">
        <f t="shared" ca="1" si="8"/>
        <v/>
      </c>
      <c r="AC17" s="14" t="str">
        <f t="shared" ca="1" si="8"/>
        <v/>
      </c>
      <c r="AD17" s="14" t="str">
        <f t="shared" ca="1" si="8"/>
        <v/>
      </c>
      <c r="AE17" s="14" t="str">
        <f t="shared" ca="1" si="8"/>
        <v/>
      </c>
      <c r="AF17" s="14" t="str">
        <f t="shared" ca="1" si="8"/>
        <v/>
      </c>
      <c r="AG17" s="14" t="str">
        <f t="shared" ca="1" si="8"/>
        <v/>
      </c>
      <c r="AH17" s="14" t="str">
        <f t="shared" ca="1" si="8"/>
        <v/>
      </c>
      <c r="AI17" s="14" t="str">
        <f t="shared" ca="1" si="8"/>
        <v/>
      </c>
      <c r="AJ17" s="14" t="str">
        <f t="shared" ca="1" si="8"/>
        <v/>
      </c>
      <c r="AK17" s="14" t="str">
        <f t="shared" ca="1" si="8"/>
        <v/>
      </c>
      <c r="AL17" s="14" t="str">
        <f t="shared" ca="1" si="8"/>
        <v/>
      </c>
      <c r="AM17" s="14" t="str">
        <f t="shared" ca="1" si="8"/>
        <v/>
      </c>
      <c r="AN17" s="14" t="str">
        <f t="shared" ca="1" si="8"/>
        <v/>
      </c>
      <c r="AO17" s="14" t="str">
        <f t="shared" ca="1" si="8"/>
        <v/>
      </c>
      <c r="AP17" s="14" t="str">
        <f t="shared" ca="1" si="8"/>
        <v/>
      </c>
      <c r="AQ17" s="14" t="str">
        <f t="shared" ca="1" si="8"/>
        <v/>
      </c>
      <c r="AR17" s="14" t="str">
        <f t="shared" ca="1" si="8"/>
        <v/>
      </c>
      <c r="AS17" s="14" t="str">
        <f t="shared" ca="1" si="8"/>
        <v/>
      </c>
      <c r="AT17" s="14" t="str">
        <f t="shared" ca="1" si="8"/>
        <v/>
      </c>
      <c r="AU17" s="14" t="str">
        <f t="shared" ca="1" si="8"/>
        <v/>
      </c>
      <c r="AV17" s="14" t="str">
        <f t="shared" ca="1" si="8"/>
        <v/>
      </c>
      <c r="AW17" s="14" t="str">
        <f t="shared" ca="1" si="8"/>
        <v/>
      </c>
      <c r="AX17" s="14" t="str">
        <f t="shared" ca="1" si="8"/>
        <v/>
      </c>
      <c r="AY17" s="14" t="str">
        <f t="shared" ca="1" si="8"/>
        <v/>
      </c>
      <c r="AZ17" s="14" t="str">
        <f t="shared" ca="1" si="8"/>
        <v/>
      </c>
      <c r="BA17" s="14" t="str">
        <f t="shared" ca="1" si="8"/>
        <v/>
      </c>
      <c r="BB17" s="14" t="str">
        <f t="shared" ca="1" si="8"/>
        <v/>
      </c>
      <c r="BC17" s="14" t="str">
        <f t="shared" ca="1" si="8"/>
        <v/>
      </c>
      <c r="BD17" s="14" t="str">
        <f t="shared" ca="1" si="8"/>
        <v/>
      </c>
      <c r="BE17" s="14" t="str">
        <f t="shared" ca="1" si="8"/>
        <v/>
      </c>
      <c r="BF17" s="14" t="str">
        <f t="shared" ca="1" si="8"/>
        <v/>
      </c>
      <c r="BG17" s="14" t="str">
        <f t="shared" ca="1" si="8"/>
        <v/>
      </c>
      <c r="BH17" s="14" t="str">
        <f t="shared" ca="1" si="8"/>
        <v/>
      </c>
      <c r="BI17" s="14" t="str">
        <f t="shared" ca="1" si="8"/>
        <v/>
      </c>
      <c r="BJ17" s="14" t="str">
        <f t="shared" ca="1" si="8"/>
        <v/>
      </c>
      <c r="BK17" s="14" t="str">
        <f t="shared" ca="1" si="8"/>
        <v/>
      </c>
    </row>
    <row r="18" spans="1:63" s="1" customFormat="1" ht="30" customHeight="1">
      <c r="A18" s="49"/>
      <c r="B18" s="40" t="s">
        <v>66</v>
      </c>
      <c r="C18" s="36"/>
      <c r="D18" s="37"/>
      <c r="E18" s="38"/>
      <c r="F18" s="39"/>
      <c r="G18" s="9"/>
      <c r="H18" s="14" t="str">
        <f t="shared" ca="1" si="5"/>
        <v/>
      </c>
      <c r="I18" s="14" t="str">
        <f t="shared" ca="1" si="8"/>
        <v/>
      </c>
      <c r="J18" s="14" t="str">
        <f t="shared" ca="1" si="8"/>
        <v/>
      </c>
      <c r="K18" s="14" t="str">
        <f t="shared" ca="1" si="8"/>
        <v/>
      </c>
      <c r="L18" s="14" t="str">
        <f t="shared" ca="1" si="8"/>
        <v/>
      </c>
      <c r="M18" s="14" t="str">
        <f t="shared" ca="1" si="8"/>
        <v/>
      </c>
      <c r="N18" s="14" t="str">
        <f t="shared" ca="1" si="8"/>
        <v/>
      </c>
      <c r="O18" s="14" t="str">
        <f t="shared" ca="1" si="8"/>
        <v/>
      </c>
      <c r="P18" s="14" t="str">
        <f t="shared" ca="1" si="8"/>
        <v/>
      </c>
      <c r="Q18" s="14" t="str">
        <f t="shared" ca="1" si="8"/>
        <v/>
      </c>
      <c r="R18" s="14" t="str">
        <f t="shared" ca="1" si="8"/>
        <v/>
      </c>
      <c r="S18" s="14" t="str">
        <f t="shared" ca="1" si="8"/>
        <v/>
      </c>
      <c r="T18" s="14" t="str">
        <f t="shared" ca="1" si="8"/>
        <v/>
      </c>
      <c r="U18" s="14" t="str">
        <f t="shared" ca="1" si="8"/>
        <v/>
      </c>
      <c r="V18" s="14" t="str">
        <f t="shared" ca="1" si="8"/>
        <v/>
      </c>
      <c r="W18" s="14" t="str">
        <f t="shared" ca="1" si="8"/>
        <v/>
      </c>
      <c r="X18" s="14" t="str">
        <f t="shared" ca="1" si="8"/>
        <v/>
      </c>
      <c r="Y18" s="14" t="str">
        <f t="shared" ca="1" si="8"/>
        <v/>
      </c>
      <c r="Z18" s="14" t="str">
        <f t="shared" ca="1" si="8"/>
        <v/>
      </c>
      <c r="AA18" s="14" t="str">
        <f t="shared" ca="1" si="8"/>
        <v/>
      </c>
      <c r="AB18" s="14" t="str">
        <f t="shared" ca="1" si="8"/>
        <v/>
      </c>
      <c r="AC18" s="14" t="str">
        <f t="shared" ca="1" si="8"/>
        <v/>
      </c>
      <c r="AD18" s="14" t="str">
        <f t="shared" ca="1" si="8"/>
        <v/>
      </c>
      <c r="AE18" s="14" t="str">
        <f t="shared" ca="1" si="8"/>
        <v/>
      </c>
      <c r="AF18" s="14" t="str">
        <f t="shared" ca="1" si="8"/>
        <v/>
      </c>
      <c r="AG18" s="14" t="str">
        <f t="shared" ca="1" si="8"/>
        <v/>
      </c>
      <c r="AH18" s="14" t="str">
        <f t="shared" ca="1" si="8"/>
        <v/>
      </c>
      <c r="AI18" s="14" t="str">
        <f t="shared" ca="1" si="8"/>
        <v/>
      </c>
      <c r="AJ18" s="14" t="str">
        <f t="shared" ca="1" si="8"/>
        <v/>
      </c>
      <c r="AK18" s="14" t="str">
        <f t="shared" ca="1" si="8"/>
        <v/>
      </c>
      <c r="AL18" s="14" t="str">
        <f t="shared" ca="1" si="8"/>
        <v/>
      </c>
      <c r="AM18" s="14" t="str">
        <f t="shared" ca="1" si="8"/>
        <v/>
      </c>
      <c r="AN18" s="14" t="str">
        <f t="shared" ca="1" si="8"/>
        <v/>
      </c>
      <c r="AO18" s="14" t="str">
        <f t="shared" ca="1" si="8"/>
        <v/>
      </c>
      <c r="AP18" s="14" t="str">
        <f t="shared" ca="1" si="8"/>
        <v/>
      </c>
      <c r="AQ18" s="14" t="str">
        <f t="shared" ca="1" si="8"/>
        <v/>
      </c>
      <c r="AR18" s="14" t="str">
        <f t="shared" ca="1" si="8"/>
        <v/>
      </c>
      <c r="AS18" s="14" t="str">
        <f t="shared" ca="1" si="8"/>
        <v/>
      </c>
      <c r="AT18" s="14" t="str">
        <f t="shared" ca="1" si="8"/>
        <v/>
      </c>
      <c r="AU18" s="14" t="str">
        <f t="shared" ca="1" si="8"/>
        <v/>
      </c>
      <c r="AV18" s="14" t="str">
        <f t="shared" ca="1" si="8"/>
        <v/>
      </c>
      <c r="AW18" s="14" t="str">
        <f t="shared" ca="1" si="8"/>
        <v/>
      </c>
      <c r="AX18" s="14" t="str">
        <f t="shared" ca="1" si="8"/>
        <v/>
      </c>
      <c r="AY18" s="14" t="str">
        <f t="shared" ca="1" si="8"/>
        <v/>
      </c>
      <c r="AZ18" s="14" t="str">
        <f t="shared" ca="1" si="8"/>
        <v/>
      </c>
      <c r="BA18" s="14" t="str">
        <f t="shared" ca="1" si="8"/>
        <v/>
      </c>
      <c r="BB18" s="14" t="str">
        <f t="shared" ca="1" si="8"/>
        <v/>
      </c>
      <c r="BC18" s="14" t="str">
        <f t="shared" ca="1" si="8"/>
        <v/>
      </c>
      <c r="BD18" s="14" t="str">
        <f t="shared" ca="1" si="8"/>
        <v/>
      </c>
      <c r="BE18" s="14" t="str">
        <f t="shared" ca="1" si="8"/>
        <v/>
      </c>
      <c r="BF18" s="14" t="str">
        <f t="shared" ca="1" si="8"/>
        <v/>
      </c>
      <c r="BG18" s="14" t="str">
        <f t="shared" ca="1" si="8"/>
        <v/>
      </c>
      <c r="BH18" s="14" t="str">
        <f t="shared" ca="1" si="8"/>
        <v/>
      </c>
      <c r="BI18" s="14" t="str">
        <f t="shared" ca="1" si="8"/>
        <v/>
      </c>
      <c r="BJ18" s="14" t="str">
        <f t="shared" ca="1" si="8"/>
        <v/>
      </c>
      <c r="BK18" s="14" t="str">
        <f t="shared" ca="1" si="8"/>
        <v/>
      </c>
    </row>
    <row r="19" spans="1:63" s="1" customFormat="1" ht="30" customHeight="1">
      <c r="A19" s="49"/>
      <c r="B19" s="40" t="s">
        <v>67</v>
      </c>
      <c r="C19" s="36"/>
      <c r="D19" s="37"/>
      <c r="E19" s="38"/>
      <c r="F19" s="39"/>
      <c r="G19" s="9"/>
      <c r="H19" s="14" t="str">
        <f t="shared" ca="1" si="5"/>
        <v/>
      </c>
      <c r="I19" s="14" t="str">
        <f t="shared" ca="1" si="8"/>
        <v/>
      </c>
      <c r="J19" s="14" t="str">
        <f t="shared" ca="1" si="8"/>
        <v/>
      </c>
      <c r="K19" s="14" t="str">
        <f t="shared" ca="1" si="8"/>
        <v/>
      </c>
      <c r="L19" s="14" t="str">
        <f t="shared" ca="1" si="8"/>
        <v/>
      </c>
      <c r="M19" s="14" t="str">
        <f t="shared" ca="1" si="8"/>
        <v/>
      </c>
      <c r="N19" s="14" t="str">
        <f t="shared" ca="1" si="8"/>
        <v/>
      </c>
      <c r="O19" s="14" t="str">
        <f t="shared" ca="1" si="8"/>
        <v/>
      </c>
      <c r="P19" s="14" t="str">
        <f t="shared" ca="1" si="8"/>
        <v/>
      </c>
      <c r="Q19" s="14" t="str">
        <f t="shared" ca="1" si="8"/>
        <v/>
      </c>
      <c r="R19" s="14" t="str">
        <f t="shared" ca="1" si="8"/>
        <v/>
      </c>
      <c r="S19" s="14" t="str">
        <f t="shared" ca="1" si="8"/>
        <v/>
      </c>
      <c r="T19" s="14" t="str">
        <f t="shared" ca="1" si="8"/>
        <v/>
      </c>
      <c r="U19" s="14" t="str">
        <f t="shared" ca="1" si="8"/>
        <v/>
      </c>
      <c r="V19" s="14" t="str">
        <f t="shared" ca="1" si="8"/>
        <v/>
      </c>
      <c r="W19" s="14" t="str">
        <f t="shared" ca="1" si="8"/>
        <v/>
      </c>
      <c r="X19" s="14" t="str">
        <f t="shared" ca="1" si="8"/>
        <v/>
      </c>
      <c r="Y19" s="14" t="str">
        <f t="shared" ca="1" si="8"/>
        <v/>
      </c>
      <c r="Z19" s="14" t="str">
        <f t="shared" ca="1" si="8"/>
        <v/>
      </c>
      <c r="AA19" s="14" t="str">
        <f t="shared" ca="1" si="8"/>
        <v/>
      </c>
      <c r="AB19" s="14" t="str">
        <f t="shared" ca="1" si="8"/>
        <v/>
      </c>
      <c r="AC19" s="14" t="str">
        <f t="shared" ca="1" si="8"/>
        <v/>
      </c>
      <c r="AD19" s="14" t="str">
        <f t="shared" ca="1" si="8"/>
        <v/>
      </c>
      <c r="AE19" s="14" t="str">
        <f t="shared" ca="1" si="8"/>
        <v/>
      </c>
      <c r="AF19" s="14" t="str">
        <f t="shared" ca="1" si="8"/>
        <v/>
      </c>
      <c r="AG19" s="14" t="str">
        <f t="shared" ca="1" si="8"/>
        <v/>
      </c>
      <c r="AH19" s="14" t="str">
        <f t="shared" ca="1" si="8"/>
        <v/>
      </c>
      <c r="AI19" s="14" t="str">
        <f t="shared" ca="1" si="8"/>
        <v/>
      </c>
      <c r="AJ19" s="14" t="str">
        <f t="shared" ca="1" si="8"/>
        <v/>
      </c>
      <c r="AK19" s="14" t="str">
        <f t="shared" ca="1" si="8"/>
        <v/>
      </c>
      <c r="AL19" s="14" t="str">
        <f t="shared" ca="1" si="8"/>
        <v/>
      </c>
      <c r="AM19" s="14" t="str">
        <f t="shared" ca="1" si="8"/>
        <v/>
      </c>
      <c r="AN19" s="14" t="str">
        <f t="shared" ca="1" si="8"/>
        <v/>
      </c>
      <c r="AO19" s="14" t="str">
        <f t="shared" ca="1" si="8"/>
        <v/>
      </c>
      <c r="AP19" s="14" t="str">
        <f t="shared" ca="1" si="8"/>
        <v/>
      </c>
      <c r="AQ19" s="14" t="str">
        <f t="shared" ca="1" si="8"/>
        <v/>
      </c>
      <c r="AR19" s="14" t="str">
        <f t="shared" ca="1" si="8"/>
        <v/>
      </c>
      <c r="AS19" s="14" t="str">
        <f t="shared" ca="1" si="8"/>
        <v/>
      </c>
      <c r="AT19" s="14" t="str">
        <f t="shared" ca="1" si="8"/>
        <v/>
      </c>
      <c r="AU19" s="14" t="str">
        <f t="shared" ca="1" si="8"/>
        <v/>
      </c>
      <c r="AV19" s="14" t="str">
        <f t="shared" ca="1" si="8"/>
        <v/>
      </c>
      <c r="AW19" s="14" t="str">
        <f t="shared" ca="1" si="8"/>
        <v/>
      </c>
      <c r="AX19" s="14" t="str">
        <f t="shared" ca="1" si="8"/>
        <v/>
      </c>
      <c r="AY19" s="14" t="str">
        <f t="shared" ca="1" si="8"/>
        <v/>
      </c>
      <c r="AZ19" s="14" t="str">
        <f t="shared" ca="1" si="8"/>
        <v/>
      </c>
      <c r="BA19" s="14" t="str">
        <f t="shared" ca="1" si="8"/>
        <v/>
      </c>
      <c r="BB19" s="14" t="str">
        <f t="shared" ca="1" si="8"/>
        <v/>
      </c>
      <c r="BC19" s="14" t="str">
        <f t="shared" ca="1" si="8"/>
        <v/>
      </c>
      <c r="BD19" s="14" t="str">
        <f t="shared" ca="1" si="8"/>
        <v/>
      </c>
      <c r="BE19" s="14" t="str">
        <f t="shared" ca="1" si="8"/>
        <v/>
      </c>
      <c r="BF19" s="14" t="str">
        <f t="shared" ca="1" si="8"/>
        <v/>
      </c>
      <c r="BG19" s="14" t="str">
        <f t="shared" ca="1" si="8"/>
        <v/>
      </c>
      <c r="BH19" s="14" t="str">
        <f t="shared" ca="1" si="8"/>
        <v/>
      </c>
      <c r="BI19" s="14" t="str">
        <f t="shared" ca="1" si="8"/>
        <v/>
      </c>
      <c r="BJ19" s="14" t="str">
        <f t="shared" ca="1" si="8"/>
        <v/>
      </c>
      <c r="BK19" s="14" t="str">
        <f t="shared" ca="1" si="8"/>
        <v/>
      </c>
    </row>
    <row r="20" spans="1:63" s="1" customFormat="1" ht="30" customHeight="1">
      <c r="A20" s="49"/>
      <c r="B20" s="40" t="s">
        <v>69</v>
      </c>
      <c r="C20" s="36"/>
      <c r="D20" s="37"/>
      <c r="E20" s="38"/>
      <c r="F20" s="39"/>
      <c r="G20" s="9"/>
      <c r="H20" s="14" t="str">
        <f t="shared" ca="1" si="5"/>
        <v/>
      </c>
      <c r="I20" s="14" t="str">
        <f t="shared" ca="1" si="8"/>
        <v/>
      </c>
      <c r="J20" s="14" t="str">
        <f t="shared" ca="1" si="8"/>
        <v/>
      </c>
      <c r="K20" s="14" t="str">
        <f t="shared" ca="1" si="8"/>
        <v/>
      </c>
      <c r="L20" s="14" t="str">
        <f t="shared" ca="1" si="8"/>
        <v/>
      </c>
      <c r="M20" s="14" t="str">
        <f t="shared" ca="1" si="8"/>
        <v/>
      </c>
      <c r="N20" s="14" t="str">
        <f t="shared" ca="1" si="8"/>
        <v/>
      </c>
      <c r="O20" s="14" t="str">
        <f t="shared" ca="1" si="8"/>
        <v/>
      </c>
      <c r="P20" s="14" t="str">
        <f t="shared" ca="1" si="8"/>
        <v/>
      </c>
      <c r="Q20" s="14" t="str">
        <f t="shared" ca="1" si="8"/>
        <v/>
      </c>
      <c r="R20" s="14" t="str">
        <f t="shared" ca="1" si="8"/>
        <v/>
      </c>
      <c r="S20" s="14" t="str">
        <f t="shared" ca="1" si="8"/>
        <v/>
      </c>
      <c r="T20" s="14" t="str">
        <f t="shared" ca="1" si="8"/>
        <v/>
      </c>
      <c r="U20" s="14" t="str">
        <f t="shared" ca="1" si="8"/>
        <v/>
      </c>
      <c r="V20" s="14" t="str">
        <f t="shared" ca="1" si="8"/>
        <v/>
      </c>
      <c r="W20" s="14" t="str">
        <f t="shared" ca="1" si="8"/>
        <v/>
      </c>
      <c r="X20" s="14" t="str">
        <f t="shared" ca="1" si="8"/>
        <v/>
      </c>
      <c r="Y20" s="14" t="str">
        <f t="shared" ca="1" si="8"/>
        <v/>
      </c>
      <c r="Z20" s="14" t="str">
        <f t="shared" ca="1" si="8"/>
        <v/>
      </c>
      <c r="AA20" s="14" t="str">
        <f t="shared" ca="1" si="8"/>
        <v/>
      </c>
      <c r="AB20" s="14" t="str">
        <f t="shared" ca="1" si="8"/>
        <v/>
      </c>
      <c r="AC20" s="14" t="str">
        <f t="shared" ca="1" si="8"/>
        <v/>
      </c>
      <c r="AD20" s="14" t="str">
        <f t="shared" ca="1" si="8"/>
        <v/>
      </c>
      <c r="AE20" s="14" t="str">
        <f t="shared" ca="1" si="8"/>
        <v/>
      </c>
      <c r="AF20" s="14" t="str">
        <f t="shared" ca="1" si="8"/>
        <v/>
      </c>
      <c r="AG20" s="14" t="str">
        <f t="shared" ca="1" si="8"/>
        <v/>
      </c>
      <c r="AH20" s="14" t="str">
        <f t="shared" ca="1" si="8"/>
        <v/>
      </c>
      <c r="AI20" s="14" t="str">
        <f t="shared" ca="1" si="8"/>
        <v/>
      </c>
      <c r="AJ20" s="14" t="str">
        <f t="shared" ca="1" si="8"/>
        <v/>
      </c>
      <c r="AK20" s="14" t="str">
        <f t="shared" ca="1" si="8"/>
        <v/>
      </c>
      <c r="AL20" s="14" t="str">
        <f t="shared" ca="1" si="8"/>
        <v/>
      </c>
      <c r="AM20" s="14" t="str">
        <f t="shared" ca="1" si="8"/>
        <v/>
      </c>
      <c r="AN20" s="14" t="str">
        <f t="shared" ca="1" si="8"/>
        <v/>
      </c>
      <c r="AO20" s="14" t="str">
        <f t="shared" ca="1" si="8"/>
        <v/>
      </c>
      <c r="AP20" s="14" t="str">
        <f t="shared" ca="1" si="8"/>
        <v/>
      </c>
      <c r="AQ20" s="14" t="str">
        <f t="shared" ca="1" si="8"/>
        <v/>
      </c>
      <c r="AR20" s="14" t="str">
        <f t="shared" ref="AR20:BK20" ca="1" si="9">IF(AND($C20="Objective",AR$6&gt;=$E20,AR$6&lt;=$E20+$F20-1),2,IF(AND($C20="Milestone",AR$6&gt;=$E20,AR$6&lt;=$E20+$F20-1),1,""))</f>
        <v/>
      </c>
      <c r="AS20" s="14" t="str">
        <f t="shared" ca="1" si="9"/>
        <v/>
      </c>
      <c r="AT20" s="14" t="str">
        <f t="shared" ca="1" si="9"/>
        <v/>
      </c>
      <c r="AU20" s="14" t="str">
        <f t="shared" ca="1" si="9"/>
        <v/>
      </c>
      <c r="AV20" s="14" t="str">
        <f t="shared" ca="1" si="9"/>
        <v/>
      </c>
      <c r="AW20" s="14" t="str">
        <f t="shared" ca="1" si="9"/>
        <v/>
      </c>
      <c r="AX20" s="14" t="str">
        <f t="shared" ca="1" si="9"/>
        <v/>
      </c>
      <c r="AY20" s="14" t="str">
        <f t="shared" ca="1" si="9"/>
        <v/>
      </c>
      <c r="AZ20" s="14" t="str">
        <f t="shared" ca="1" si="9"/>
        <v/>
      </c>
      <c r="BA20" s="14" t="str">
        <f t="shared" ca="1" si="9"/>
        <v/>
      </c>
      <c r="BB20" s="14" t="str">
        <f t="shared" ca="1" si="9"/>
        <v/>
      </c>
      <c r="BC20" s="14" t="str">
        <f t="shared" ca="1" si="9"/>
        <v/>
      </c>
      <c r="BD20" s="14" t="str">
        <f t="shared" ca="1" si="9"/>
        <v/>
      </c>
      <c r="BE20" s="14" t="str">
        <f t="shared" ca="1" si="9"/>
        <v/>
      </c>
      <c r="BF20" s="14" t="str">
        <f t="shared" ca="1" si="9"/>
        <v/>
      </c>
      <c r="BG20" s="14" t="str">
        <f t="shared" ca="1" si="9"/>
        <v/>
      </c>
      <c r="BH20" s="14" t="str">
        <f t="shared" ca="1" si="9"/>
        <v/>
      </c>
      <c r="BI20" s="14" t="str">
        <f t="shared" ca="1" si="9"/>
        <v/>
      </c>
      <c r="BJ20" s="14" t="str">
        <f t="shared" ca="1" si="9"/>
        <v/>
      </c>
      <c r="BK20" s="14" t="str">
        <f t="shared" ca="1" si="9"/>
        <v/>
      </c>
    </row>
    <row r="21" spans="1:63" s="1" customFormat="1" ht="30" customHeight="1">
      <c r="A21" s="49"/>
      <c r="B21" s="35" t="s">
        <v>70</v>
      </c>
      <c r="C21" s="36"/>
      <c r="D21" s="37"/>
      <c r="E21" s="38"/>
      <c r="F21" s="39"/>
      <c r="G21" s="9"/>
      <c r="H21" s="14" t="str">
        <f t="shared" ca="1" si="5"/>
        <v/>
      </c>
      <c r="I21" s="14" t="str">
        <f t="shared" ref="I21:BK24" ca="1" si="10">IF(AND($C21="Objective",I$6&gt;=$E21,I$6&lt;=$E21+$F21-1),2,IF(AND($C21="Milestone",I$6&gt;=$E21,I$6&lt;=$E21+$F21-1),1,""))</f>
        <v/>
      </c>
      <c r="J21" s="14" t="str">
        <f t="shared" ca="1" si="10"/>
        <v/>
      </c>
      <c r="K21" s="14" t="str">
        <f t="shared" ca="1" si="10"/>
        <v/>
      </c>
      <c r="L21" s="14" t="str">
        <f t="shared" ca="1" si="10"/>
        <v/>
      </c>
      <c r="M21" s="14" t="str">
        <f t="shared" ca="1" si="10"/>
        <v/>
      </c>
      <c r="N21" s="14" t="str">
        <f t="shared" ca="1" si="10"/>
        <v/>
      </c>
      <c r="O21" s="14" t="str">
        <f t="shared" ca="1" si="10"/>
        <v/>
      </c>
      <c r="P21" s="14" t="str">
        <f t="shared" ca="1" si="10"/>
        <v/>
      </c>
      <c r="Q21" s="14" t="str">
        <f t="shared" ca="1" si="10"/>
        <v/>
      </c>
      <c r="R21" s="14" t="str">
        <f t="shared" ca="1" si="10"/>
        <v/>
      </c>
      <c r="S21" s="14" t="str">
        <f t="shared" ca="1" si="10"/>
        <v/>
      </c>
      <c r="T21" s="14" t="str">
        <f t="shared" ca="1" si="10"/>
        <v/>
      </c>
      <c r="U21" s="14" t="str">
        <f t="shared" ca="1" si="10"/>
        <v/>
      </c>
      <c r="V21" s="14" t="str">
        <f t="shared" ca="1" si="10"/>
        <v/>
      </c>
      <c r="W21" s="14" t="str">
        <f t="shared" ca="1" si="10"/>
        <v/>
      </c>
      <c r="X21" s="14" t="str">
        <f t="shared" ca="1" si="10"/>
        <v/>
      </c>
      <c r="Y21" s="14" t="str">
        <f t="shared" ca="1" si="10"/>
        <v/>
      </c>
      <c r="Z21" s="14" t="str">
        <f t="shared" ca="1" si="10"/>
        <v/>
      </c>
      <c r="AA21" s="14" t="str">
        <f t="shared" ca="1" si="10"/>
        <v/>
      </c>
      <c r="AB21" s="14" t="str">
        <f t="shared" ca="1" si="10"/>
        <v/>
      </c>
      <c r="AC21" s="14" t="str">
        <f t="shared" ca="1" si="10"/>
        <v/>
      </c>
      <c r="AD21" s="14" t="str">
        <f t="shared" ca="1" si="10"/>
        <v/>
      </c>
      <c r="AE21" s="14" t="str">
        <f t="shared" ca="1" si="10"/>
        <v/>
      </c>
      <c r="AF21" s="14" t="str">
        <f t="shared" ca="1" si="10"/>
        <v/>
      </c>
      <c r="AG21" s="14" t="str">
        <f t="shared" ca="1" si="10"/>
        <v/>
      </c>
      <c r="AH21" s="14" t="str">
        <f t="shared" ca="1" si="10"/>
        <v/>
      </c>
      <c r="AI21" s="14" t="str">
        <f t="shared" ca="1" si="10"/>
        <v/>
      </c>
      <c r="AJ21" s="14" t="str">
        <f t="shared" ca="1" si="10"/>
        <v/>
      </c>
      <c r="AK21" s="14" t="str">
        <f t="shared" ca="1" si="10"/>
        <v/>
      </c>
      <c r="AL21" s="14" t="str">
        <f t="shared" ca="1" si="10"/>
        <v/>
      </c>
      <c r="AM21" s="14" t="str">
        <f t="shared" ca="1" si="10"/>
        <v/>
      </c>
      <c r="AN21" s="14" t="str">
        <f t="shared" ca="1" si="10"/>
        <v/>
      </c>
      <c r="AO21" s="14" t="str">
        <f t="shared" ca="1" si="10"/>
        <v/>
      </c>
      <c r="AP21" s="14" t="str">
        <f t="shared" ca="1" si="10"/>
        <v/>
      </c>
      <c r="AQ21" s="14" t="str">
        <f t="shared" ca="1" si="10"/>
        <v/>
      </c>
      <c r="AR21" s="14" t="str">
        <f t="shared" ca="1" si="10"/>
        <v/>
      </c>
      <c r="AS21" s="14" t="str">
        <f t="shared" ca="1" si="10"/>
        <v/>
      </c>
      <c r="AT21" s="14" t="str">
        <f t="shared" ca="1" si="10"/>
        <v/>
      </c>
      <c r="AU21" s="14" t="str">
        <f t="shared" ca="1" si="10"/>
        <v/>
      </c>
      <c r="AV21" s="14" t="str">
        <f t="shared" ca="1" si="10"/>
        <v/>
      </c>
      <c r="AW21" s="14" t="str">
        <f t="shared" ca="1" si="10"/>
        <v/>
      </c>
      <c r="AX21" s="14" t="str">
        <f t="shared" ca="1" si="10"/>
        <v/>
      </c>
      <c r="AY21" s="14" t="str">
        <f t="shared" ca="1" si="10"/>
        <v/>
      </c>
      <c r="AZ21" s="14" t="str">
        <f t="shared" ca="1" si="10"/>
        <v/>
      </c>
      <c r="BA21" s="14" t="str">
        <f t="shared" ca="1" si="10"/>
        <v/>
      </c>
      <c r="BB21" s="14" t="str">
        <f t="shared" ca="1" si="10"/>
        <v/>
      </c>
      <c r="BC21" s="14" t="str">
        <f t="shared" ca="1" si="10"/>
        <v/>
      </c>
      <c r="BD21" s="14" t="str">
        <f t="shared" ca="1" si="10"/>
        <v/>
      </c>
      <c r="BE21" s="14" t="str">
        <f t="shared" ca="1" si="10"/>
        <v/>
      </c>
      <c r="BF21" s="14" t="str">
        <f t="shared" ca="1" si="10"/>
        <v/>
      </c>
      <c r="BG21" s="14" t="str">
        <f t="shared" ca="1" si="10"/>
        <v/>
      </c>
      <c r="BH21" s="14" t="str">
        <f t="shared" ca="1" si="10"/>
        <v/>
      </c>
      <c r="BI21" s="14" t="str">
        <f t="shared" ca="1" si="10"/>
        <v/>
      </c>
      <c r="BJ21" s="14" t="str">
        <f t="shared" ca="1" si="10"/>
        <v/>
      </c>
      <c r="BK21" s="14" t="str">
        <f t="shared" ca="1" si="10"/>
        <v/>
      </c>
    </row>
    <row r="22" spans="1:63" s="1" customFormat="1" ht="30" customHeight="1">
      <c r="A22" s="49"/>
      <c r="B22" s="40" t="s">
        <v>64</v>
      </c>
      <c r="C22" s="36"/>
      <c r="D22" s="37"/>
      <c r="E22" s="38"/>
      <c r="F22" s="39"/>
      <c r="G22" s="9"/>
      <c r="H22" s="14" t="str">
        <f t="shared" ca="1" si="5"/>
        <v/>
      </c>
      <c r="I22" s="14" t="str">
        <f t="shared" ca="1" si="10"/>
        <v/>
      </c>
      <c r="J22" s="14" t="str">
        <f t="shared" ca="1" si="10"/>
        <v/>
      </c>
      <c r="K22" s="14" t="str">
        <f t="shared" ca="1" si="10"/>
        <v/>
      </c>
      <c r="L22" s="14" t="str">
        <f t="shared" ca="1" si="10"/>
        <v/>
      </c>
      <c r="M22" s="14" t="str">
        <f t="shared" ca="1" si="10"/>
        <v/>
      </c>
      <c r="N22" s="14" t="str">
        <f t="shared" ca="1" si="10"/>
        <v/>
      </c>
      <c r="O22" s="14" t="str">
        <f t="shared" ca="1" si="10"/>
        <v/>
      </c>
      <c r="P22" s="14" t="str">
        <f t="shared" ca="1" si="10"/>
        <v/>
      </c>
      <c r="Q22" s="14" t="str">
        <f t="shared" ca="1" si="10"/>
        <v/>
      </c>
      <c r="R22" s="14" t="str">
        <f t="shared" ca="1" si="10"/>
        <v/>
      </c>
      <c r="S22" s="14" t="str">
        <f t="shared" ca="1" si="10"/>
        <v/>
      </c>
      <c r="T22" s="14" t="str">
        <f t="shared" ca="1" si="10"/>
        <v/>
      </c>
      <c r="U22" s="14" t="str">
        <f t="shared" ca="1" si="10"/>
        <v/>
      </c>
      <c r="V22" s="14" t="str">
        <f t="shared" ca="1" si="10"/>
        <v/>
      </c>
      <c r="W22" s="14" t="str">
        <f t="shared" ca="1" si="10"/>
        <v/>
      </c>
      <c r="X22" s="14" t="str">
        <f t="shared" ca="1" si="10"/>
        <v/>
      </c>
      <c r="Y22" s="14" t="str">
        <f t="shared" ca="1" si="10"/>
        <v/>
      </c>
      <c r="Z22" s="14" t="str">
        <f t="shared" ca="1" si="10"/>
        <v/>
      </c>
      <c r="AA22" s="14" t="str">
        <f t="shared" ca="1" si="10"/>
        <v/>
      </c>
      <c r="AB22" s="14" t="str">
        <f t="shared" ca="1" si="10"/>
        <v/>
      </c>
      <c r="AC22" s="14" t="str">
        <f t="shared" ca="1" si="10"/>
        <v/>
      </c>
      <c r="AD22" s="14" t="str">
        <f t="shared" ca="1" si="10"/>
        <v/>
      </c>
      <c r="AE22" s="14" t="str">
        <f t="shared" ca="1" si="10"/>
        <v/>
      </c>
      <c r="AF22" s="14" t="str">
        <f t="shared" ca="1" si="10"/>
        <v/>
      </c>
      <c r="AG22" s="14" t="str">
        <f t="shared" ca="1" si="10"/>
        <v/>
      </c>
      <c r="AH22" s="14" t="str">
        <f t="shared" ca="1" si="10"/>
        <v/>
      </c>
      <c r="AI22" s="14" t="str">
        <f t="shared" ca="1" si="10"/>
        <v/>
      </c>
      <c r="AJ22" s="14" t="str">
        <f t="shared" ca="1" si="10"/>
        <v/>
      </c>
      <c r="AK22" s="14" t="str">
        <f t="shared" ca="1" si="10"/>
        <v/>
      </c>
      <c r="AL22" s="14" t="str">
        <f t="shared" ca="1" si="10"/>
        <v/>
      </c>
      <c r="AM22" s="14" t="str">
        <f t="shared" ca="1" si="10"/>
        <v/>
      </c>
      <c r="AN22" s="14" t="str">
        <f t="shared" ca="1" si="10"/>
        <v/>
      </c>
      <c r="AO22" s="14" t="str">
        <f t="shared" ca="1" si="10"/>
        <v/>
      </c>
      <c r="AP22" s="14" t="str">
        <f t="shared" ca="1" si="10"/>
        <v/>
      </c>
      <c r="AQ22" s="14" t="str">
        <f t="shared" ca="1" si="10"/>
        <v/>
      </c>
      <c r="AR22" s="14" t="str">
        <f t="shared" ca="1" si="10"/>
        <v/>
      </c>
      <c r="AS22" s="14" t="str">
        <f t="shared" ca="1" si="10"/>
        <v/>
      </c>
      <c r="AT22" s="14" t="str">
        <f t="shared" ca="1" si="10"/>
        <v/>
      </c>
      <c r="AU22" s="14" t="str">
        <f t="shared" ca="1" si="10"/>
        <v/>
      </c>
      <c r="AV22" s="14" t="str">
        <f t="shared" ca="1" si="10"/>
        <v/>
      </c>
      <c r="AW22" s="14" t="str">
        <f t="shared" ca="1" si="10"/>
        <v/>
      </c>
      <c r="AX22" s="14" t="str">
        <f t="shared" ca="1" si="10"/>
        <v/>
      </c>
      <c r="AY22" s="14" t="str">
        <f t="shared" ca="1" si="10"/>
        <v/>
      </c>
      <c r="AZ22" s="14" t="str">
        <f t="shared" ca="1" si="10"/>
        <v/>
      </c>
      <c r="BA22" s="14" t="str">
        <f t="shared" ca="1" si="10"/>
        <v/>
      </c>
      <c r="BB22" s="14" t="str">
        <f t="shared" ca="1" si="10"/>
        <v/>
      </c>
      <c r="BC22" s="14" t="str">
        <f t="shared" ca="1" si="10"/>
        <v/>
      </c>
      <c r="BD22" s="14" t="str">
        <f t="shared" ca="1" si="10"/>
        <v/>
      </c>
      <c r="BE22" s="14" t="str">
        <f t="shared" ca="1" si="10"/>
        <v/>
      </c>
      <c r="BF22" s="14" t="str">
        <f t="shared" ca="1" si="10"/>
        <v/>
      </c>
      <c r="BG22" s="14" t="str">
        <f t="shared" ca="1" si="10"/>
        <v/>
      </c>
      <c r="BH22" s="14" t="str">
        <f t="shared" ca="1" si="10"/>
        <v/>
      </c>
      <c r="BI22" s="14" t="str">
        <f t="shared" ca="1" si="10"/>
        <v/>
      </c>
      <c r="BJ22" s="14" t="str">
        <f t="shared" ca="1" si="10"/>
        <v/>
      </c>
      <c r="BK22" s="14" t="str">
        <f t="shared" ca="1" si="10"/>
        <v/>
      </c>
    </row>
    <row r="23" spans="1:63" s="1" customFormat="1" ht="30" customHeight="1">
      <c r="A23" s="49"/>
      <c r="B23" s="40" t="s">
        <v>65</v>
      </c>
      <c r="C23" s="36"/>
      <c r="D23" s="37"/>
      <c r="E23" s="38"/>
      <c r="F23" s="39"/>
      <c r="G23" s="9"/>
      <c r="H23" s="14" t="str">
        <f t="shared" ca="1" si="5"/>
        <v/>
      </c>
      <c r="I23" s="14" t="str">
        <f t="shared" ca="1" si="10"/>
        <v/>
      </c>
      <c r="J23" s="14" t="str">
        <f t="shared" ca="1" si="10"/>
        <v/>
      </c>
      <c r="K23" s="14" t="str">
        <f t="shared" ca="1" si="10"/>
        <v/>
      </c>
      <c r="L23" s="14" t="str">
        <f t="shared" ca="1" si="10"/>
        <v/>
      </c>
      <c r="M23" s="14" t="str">
        <f t="shared" ca="1" si="10"/>
        <v/>
      </c>
      <c r="N23" s="14" t="str">
        <f t="shared" ca="1" si="10"/>
        <v/>
      </c>
      <c r="O23" s="14" t="str">
        <f t="shared" ca="1" si="10"/>
        <v/>
      </c>
      <c r="P23" s="14" t="str">
        <f t="shared" ca="1" si="10"/>
        <v/>
      </c>
      <c r="Q23" s="14" t="str">
        <f t="shared" ca="1" si="10"/>
        <v/>
      </c>
      <c r="R23" s="14" t="str">
        <f t="shared" ca="1" si="10"/>
        <v/>
      </c>
      <c r="S23" s="14" t="str">
        <f t="shared" ca="1" si="10"/>
        <v/>
      </c>
      <c r="T23" s="14" t="str">
        <f t="shared" ca="1" si="10"/>
        <v/>
      </c>
      <c r="U23" s="14" t="str">
        <f t="shared" ca="1" si="10"/>
        <v/>
      </c>
      <c r="V23" s="14" t="str">
        <f t="shared" ca="1" si="10"/>
        <v/>
      </c>
      <c r="W23" s="14" t="str">
        <f t="shared" ca="1" si="10"/>
        <v/>
      </c>
      <c r="X23" s="14" t="str">
        <f t="shared" ca="1" si="10"/>
        <v/>
      </c>
      <c r="Y23" s="14" t="str">
        <f t="shared" ca="1" si="10"/>
        <v/>
      </c>
      <c r="Z23" s="14" t="str">
        <f t="shared" ca="1" si="10"/>
        <v/>
      </c>
      <c r="AA23" s="14" t="str">
        <f t="shared" ca="1" si="10"/>
        <v/>
      </c>
      <c r="AB23" s="14" t="str">
        <f t="shared" ca="1" si="10"/>
        <v/>
      </c>
      <c r="AC23" s="14" t="str">
        <f t="shared" ca="1" si="10"/>
        <v/>
      </c>
      <c r="AD23" s="14" t="str">
        <f t="shared" ca="1" si="10"/>
        <v/>
      </c>
      <c r="AE23" s="14" t="str">
        <f t="shared" ca="1" si="10"/>
        <v/>
      </c>
      <c r="AF23" s="14" t="str">
        <f t="shared" ca="1" si="10"/>
        <v/>
      </c>
      <c r="AG23" s="14" t="str">
        <f t="shared" ca="1" si="10"/>
        <v/>
      </c>
      <c r="AH23" s="14" t="str">
        <f t="shared" ca="1" si="10"/>
        <v/>
      </c>
      <c r="AI23" s="14" t="str">
        <f t="shared" ca="1" si="10"/>
        <v/>
      </c>
      <c r="AJ23" s="14" t="str">
        <f t="shared" ca="1" si="10"/>
        <v/>
      </c>
      <c r="AK23" s="14" t="str">
        <f t="shared" ca="1" si="10"/>
        <v/>
      </c>
      <c r="AL23" s="14" t="str">
        <f t="shared" ca="1" si="10"/>
        <v/>
      </c>
      <c r="AM23" s="14" t="str">
        <f t="shared" ca="1" si="10"/>
        <v/>
      </c>
      <c r="AN23" s="14" t="str">
        <f t="shared" ca="1" si="10"/>
        <v/>
      </c>
      <c r="AO23" s="14" t="str">
        <f t="shared" ca="1" si="10"/>
        <v/>
      </c>
      <c r="AP23" s="14" t="str">
        <f t="shared" ca="1" si="10"/>
        <v/>
      </c>
      <c r="AQ23" s="14" t="str">
        <f t="shared" ca="1" si="10"/>
        <v/>
      </c>
      <c r="AR23" s="14" t="str">
        <f t="shared" ca="1" si="10"/>
        <v/>
      </c>
      <c r="AS23" s="14" t="str">
        <f t="shared" ca="1" si="10"/>
        <v/>
      </c>
      <c r="AT23" s="14" t="str">
        <f t="shared" ca="1" si="10"/>
        <v/>
      </c>
      <c r="AU23" s="14" t="str">
        <f t="shared" ca="1" si="10"/>
        <v/>
      </c>
      <c r="AV23" s="14" t="str">
        <f t="shared" ca="1" si="10"/>
        <v/>
      </c>
      <c r="AW23" s="14" t="str">
        <f t="shared" ca="1" si="10"/>
        <v/>
      </c>
      <c r="AX23" s="14" t="str">
        <f t="shared" ca="1" si="10"/>
        <v/>
      </c>
      <c r="AY23" s="14" t="str">
        <f t="shared" ca="1" si="10"/>
        <v/>
      </c>
      <c r="AZ23" s="14" t="str">
        <f t="shared" ca="1" si="10"/>
        <v/>
      </c>
      <c r="BA23" s="14" t="str">
        <f t="shared" ca="1" si="10"/>
        <v/>
      </c>
      <c r="BB23" s="14" t="str">
        <f t="shared" ca="1" si="10"/>
        <v/>
      </c>
      <c r="BC23" s="14" t="str">
        <f t="shared" ca="1" si="10"/>
        <v/>
      </c>
      <c r="BD23" s="14" t="str">
        <f t="shared" ca="1" si="10"/>
        <v/>
      </c>
      <c r="BE23" s="14" t="str">
        <f t="shared" ca="1" si="10"/>
        <v/>
      </c>
      <c r="BF23" s="14" t="str">
        <f t="shared" ca="1" si="10"/>
        <v/>
      </c>
      <c r="BG23" s="14" t="str">
        <f t="shared" ca="1" si="10"/>
        <v/>
      </c>
      <c r="BH23" s="14" t="str">
        <f t="shared" ca="1" si="10"/>
        <v/>
      </c>
      <c r="BI23" s="14" t="str">
        <f t="shared" ca="1" si="10"/>
        <v/>
      </c>
      <c r="BJ23" s="14" t="str">
        <f t="shared" ca="1" si="10"/>
        <v/>
      </c>
      <c r="BK23" s="14" t="str">
        <f t="shared" ca="1" si="10"/>
        <v/>
      </c>
    </row>
    <row r="24" spans="1:63" s="1" customFormat="1" ht="30" customHeight="1">
      <c r="A24" s="49" t="s">
        <v>32</v>
      </c>
      <c r="B24" s="40"/>
      <c r="C24" s="36"/>
      <c r="D24" s="37"/>
      <c r="E24" s="38"/>
      <c r="F24" s="39"/>
      <c r="G24" s="9"/>
      <c r="H24" s="14" t="str">
        <f t="shared" ca="1" si="5"/>
        <v/>
      </c>
      <c r="I24" s="14" t="str">
        <f t="shared" ca="1" si="10"/>
        <v/>
      </c>
      <c r="J24" s="14" t="str">
        <f t="shared" ca="1" si="10"/>
        <v/>
      </c>
      <c r="K24" s="14" t="str">
        <f t="shared" ca="1" si="10"/>
        <v/>
      </c>
      <c r="L24" s="14" t="str">
        <f t="shared" ca="1" si="10"/>
        <v/>
      </c>
      <c r="M24" s="14" t="str">
        <f t="shared" ca="1" si="10"/>
        <v/>
      </c>
      <c r="N24" s="14" t="str">
        <f t="shared" ca="1" si="10"/>
        <v/>
      </c>
      <c r="O24" s="14" t="str">
        <f t="shared" ca="1" si="10"/>
        <v/>
      </c>
      <c r="P24" s="14" t="str">
        <f t="shared" ca="1" si="10"/>
        <v/>
      </c>
      <c r="Q24" s="14" t="str">
        <f t="shared" ca="1" si="10"/>
        <v/>
      </c>
      <c r="R24" s="14" t="str">
        <f t="shared" ca="1" si="10"/>
        <v/>
      </c>
      <c r="S24" s="14" t="str">
        <f t="shared" ca="1" si="10"/>
        <v/>
      </c>
      <c r="T24" s="14" t="str">
        <f t="shared" ca="1" si="10"/>
        <v/>
      </c>
      <c r="U24" s="14" t="str">
        <f t="shared" ca="1" si="10"/>
        <v/>
      </c>
      <c r="V24" s="14" t="str">
        <f t="shared" ca="1" si="10"/>
        <v/>
      </c>
      <c r="W24" s="14" t="str">
        <f t="shared" ca="1" si="10"/>
        <v/>
      </c>
      <c r="X24" s="14" t="str">
        <f t="shared" ca="1" si="10"/>
        <v/>
      </c>
      <c r="Y24" s="14" t="str">
        <f t="shared" ca="1" si="10"/>
        <v/>
      </c>
      <c r="Z24" s="14" t="str">
        <f t="shared" ca="1" si="10"/>
        <v/>
      </c>
      <c r="AA24" s="14" t="str">
        <f t="shared" ca="1" si="10"/>
        <v/>
      </c>
      <c r="AB24" s="14" t="str">
        <f t="shared" ca="1" si="10"/>
        <v/>
      </c>
      <c r="AC24" s="14" t="str">
        <f t="shared" ca="1" si="10"/>
        <v/>
      </c>
      <c r="AD24" s="14" t="str">
        <f t="shared" ca="1" si="10"/>
        <v/>
      </c>
      <c r="AE24" s="14" t="str">
        <f t="shared" ca="1" si="10"/>
        <v/>
      </c>
      <c r="AF24" s="14" t="str">
        <f t="shared" ca="1" si="10"/>
        <v/>
      </c>
      <c r="AG24" s="14" t="str">
        <f t="shared" ca="1" si="10"/>
        <v/>
      </c>
      <c r="AH24" s="14" t="str">
        <f t="shared" ca="1" si="10"/>
        <v/>
      </c>
      <c r="AI24" s="14" t="str">
        <f t="shared" ca="1" si="10"/>
        <v/>
      </c>
      <c r="AJ24" s="14" t="str">
        <f t="shared" ca="1" si="10"/>
        <v/>
      </c>
      <c r="AK24" s="14" t="str">
        <f t="shared" ca="1" si="10"/>
        <v/>
      </c>
      <c r="AL24" s="14" t="str">
        <f t="shared" ca="1" si="10"/>
        <v/>
      </c>
      <c r="AM24" s="14" t="str">
        <f t="shared" ca="1" si="10"/>
        <v/>
      </c>
      <c r="AN24" s="14" t="str">
        <f t="shared" ca="1" si="10"/>
        <v/>
      </c>
      <c r="AO24" s="14" t="str">
        <f t="shared" ca="1" si="10"/>
        <v/>
      </c>
      <c r="AP24" s="14" t="str">
        <f t="shared" ca="1" si="10"/>
        <v/>
      </c>
      <c r="AQ24" s="14" t="str">
        <f t="shared" ca="1" si="10"/>
        <v/>
      </c>
      <c r="AR24" s="14" t="str">
        <f t="shared" ca="1" si="10"/>
        <v/>
      </c>
      <c r="AS24" s="14" t="str">
        <f t="shared" ca="1" si="10"/>
        <v/>
      </c>
      <c r="AT24" s="14" t="str">
        <f t="shared" ca="1" si="10"/>
        <v/>
      </c>
      <c r="AU24" s="14" t="str">
        <f t="shared" ca="1" si="10"/>
        <v/>
      </c>
      <c r="AV24" s="14" t="str">
        <f t="shared" ca="1" si="10"/>
        <v/>
      </c>
      <c r="AW24" s="14" t="str">
        <f t="shared" ca="1" si="10"/>
        <v/>
      </c>
      <c r="AX24" s="14" t="str">
        <f t="shared" ca="1" si="10"/>
        <v/>
      </c>
      <c r="AY24" s="14" t="str">
        <f t="shared" ca="1" si="10"/>
        <v/>
      </c>
      <c r="AZ24" s="14" t="str">
        <f t="shared" ca="1" si="10"/>
        <v/>
      </c>
      <c r="BA24" s="14" t="str">
        <f t="shared" ca="1" si="10"/>
        <v/>
      </c>
      <c r="BB24" s="14" t="str">
        <f t="shared" ca="1" si="10"/>
        <v/>
      </c>
      <c r="BC24" s="14" t="str">
        <f t="shared" ca="1" si="10"/>
        <v/>
      </c>
      <c r="BD24" s="14" t="str">
        <f t="shared" ca="1" si="10"/>
        <v/>
      </c>
      <c r="BE24" s="14" t="str">
        <f t="shared" ca="1" si="10"/>
        <v/>
      </c>
      <c r="BF24" s="14" t="str">
        <f t="shared" ca="1" si="10"/>
        <v/>
      </c>
      <c r="BG24" s="14" t="str">
        <f t="shared" ca="1" si="10"/>
        <v/>
      </c>
      <c r="BH24" s="14" t="str">
        <f t="shared" ca="1" si="10"/>
        <v/>
      </c>
      <c r="BI24" s="14" t="str">
        <f t="shared" ca="1" si="10"/>
        <v/>
      </c>
      <c r="BJ24" s="14" t="str">
        <f t="shared" ca="1" si="10"/>
        <v/>
      </c>
      <c r="BK24" s="14" t="str">
        <f t="shared" ca="1" si="10"/>
        <v/>
      </c>
    </row>
    <row r="25" spans="1:63" s="1" customFormat="1" ht="30" customHeight="1" thickBot="1">
      <c r="A25" s="29" t="s">
        <v>33</v>
      </c>
      <c r="B25" s="41" t="s">
        <v>34</v>
      </c>
      <c r="C25" s="41"/>
      <c r="D25" s="41"/>
      <c r="E25" s="42"/>
      <c r="F25" s="41"/>
      <c r="G25" s="15"/>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row>
    <row r="26" spans="1:63" ht="30" customHeight="1">
      <c r="F26" s="5"/>
      <c r="G26" s="3"/>
    </row>
  </sheetData>
  <mergeCells count="8">
    <mergeCell ref="R3:U3"/>
    <mergeCell ref="W3:Z3"/>
    <mergeCell ref="AB3:AE3"/>
    <mergeCell ref="E4:F4"/>
    <mergeCell ref="B6:G6"/>
    <mergeCell ref="B2:F3"/>
    <mergeCell ref="H3:K3"/>
    <mergeCell ref="M3:P3"/>
  </mergeCells>
  <conditionalFormatting sqref="D8:D24">
    <cfRule type="dataBar" priority="6">
      <dataBar>
        <cfvo type="num" val="0"/>
        <cfvo type="num" val="1"/>
        <color theme="0" tint="-0.249977111117893"/>
      </dataBar>
      <extLst>
        <ext xmlns:x14="http://schemas.microsoft.com/office/spreadsheetml/2009/9/main" uri="{B025F937-C7B1-47D3-B67F-A62EFF666E3E}">
          <x14:id>{82401296-605F-42C9-8EB9-A9DAF5226CE4}</x14:id>
        </ext>
      </extLst>
    </cfRule>
  </conditionalFormatting>
  <conditionalFormatting sqref="H5:AL5">
    <cfRule type="expression" dxfId="14" priority="5">
      <formula>H$6&lt;=EOMONTH($H$6,0)</formula>
    </cfRule>
  </conditionalFormatting>
  <conditionalFormatting sqref="H5:BK5">
    <cfRule type="expression" dxfId="13" priority="3">
      <formula>AND(H$6&lt;=EOMONTH($H$6,1),H$6&gt;EOMONTH($H$6,0))</formula>
    </cfRule>
  </conditionalFormatting>
  <conditionalFormatting sqref="H6:BK25">
    <cfRule type="expression" dxfId="12" priority="1">
      <formula>AND(TODAY()&gt;=H$6,TODAY()&lt;I$6)</formula>
    </cfRule>
  </conditionalFormatting>
  <conditionalFormatting sqref="H9:BK24">
    <cfRule type="expression" dxfId="11" priority="2" stopIfTrue="1">
      <formula>AND($C9="Low risk",H$6&gt;=$E9,H$6&lt;=$E9+$F9-1)</formula>
    </cfRule>
    <cfRule type="expression" dxfId="10" priority="13" stopIfTrue="1">
      <formula>AND($C9="High risk",H$6&gt;=$E9,H$6&lt;=$E9+$F9-1)</formula>
    </cfRule>
    <cfRule type="expression" dxfId="9" priority="14" stopIfTrue="1">
      <formula>AND($C9="On track",H$6&gt;=$E9,H$6&lt;=$E9+$F9-1)</formula>
    </cfRule>
    <cfRule type="expression" dxfId="8" priority="15" stopIfTrue="1">
      <formula>AND($C9="Med risk",H$6&gt;=$E9,H$6&lt;=$E9+$F9-1)</formula>
    </cfRule>
    <cfRule type="expression" dxfId="7" priority="16" stopIfTrue="1">
      <formula>AND($C9="Complete",H$6&gt;=$E9,H$6&lt;=$E9+$F9-1)</formula>
    </cfRule>
    <cfRule type="expression" dxfId="6" priority="17" stopIfTrue="1">
      <formula>AND(LEN($C9)=0,H$6&gt;=$E9,H$6&lt;=$E9+$F9-1)</formula>
    </cfRule>
  </conditionalFormatting>
  <conditionalFormatting sqref="H25:BK25">
    <cfRule type="expression" dxfId="5" priority="8" stopIfTrue="1">
      <formula>AND(#REF!="Low risk",H$6&gt;=#REF!,H$6&lt;=#REF!+#REF!-1)</formula>
    </cfRule>
    <cfRule type="expression" dxfId="4" priority="9" stopIfTrue="1">
      <formula>AND(#REF!="High risk",H$6&gt;=#REF!,H$6&lt;=#REF!+#REF!-1)</formula>
    </cfRule>
    <cfRule type="expression" dxfId="3" priority="10" stopIfTrue="1">
      <formula>AND(#REF!="On track",H$6&gt;=#REF!,H$6&lt;=#REF!+#REF!-1)</formula>
    </cfRule>
    <cfRule type="expression" dxfId="2" priority="11" stopIfTrue="1">
      <formula>AND(#REF!="Med risk",H$6&gt;=#REF!,H$6&lt;=#REF!+#REF!-1)</formula>
    </cfRule>
    <cfRule type="expression" dxfId="1" priority="12" stopIfTrue="1">
      <formula>AND(LEN(#REF!)=0,H$6&gt;=#REF!,H$6&lt;=#REF!+#REF!-1)</formula>
    </cfRule>
  </conditionalFormatting>
  <conditionalFormatting sqref="I5:BK5">
    <cfRule type="expression" dxfId="0" priority="4">
      <formula>AND(I$6&lt;=EOMONTH($H$6,2),I$6&gt;EOMONTH($H$6,0),I$6&gt;EOMONTH($H$6,1))</formula>
    </cfRule>
  </conditionalFormatting>
  <dataValidations count="3">
    <dataValidation allowBlank="1" showInputMessage="1" showErrorMessage="1" promptTitle="Gantt chart start date" prompt="STOP! This is automatically entered as the earliest date in 'Start' column E" sqref="E4:F4" xr:uid="{C3E04DC9-AAED-4F0A-97C1-C134030BC126}"/>
    <dataValidation type="whole" operator="greaterThanOrEqual" allowBlank="1" showInputMessage="1" promptTitle="Scroll bar increment" prompt="Changing this number will scroll the Gantt Chart view." sqref="E5" xr:uid="{BD2EEA5C-61CF-4C3F-98A4-7369BCE000FB}">
      <formula1>0</formula1>
    </dataValidation>
    <dataValidation type="list" allowBlank="1" showInputMessage="1" showErrorMessage="1" sqref="C9" xr:uid="{08AE0B71-1148-4E46-91E9-7551FC4F53D2}">
      <formula1>"Goal,Milestone,On track, Low risk, Med risk, High risk"</formula1>
    </dataValidation>
  </dataValidations>
  <pageMargins left="0.5" right="0.5" top="0.5" bottom="0.5" header="0.3" footer="0.3"/>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Scroll Bar 1">
              <controlPr defaultSize="0" autoPict="0" altText="Scroll bar to scroll through the Ghantt project timeline.">
                <anchor moveWithCells="1">
                  <from>
                    <xdr:col>7</xdr:col>
                    <xdr:colOff>28575</xdr:colOff>
                    <xdr:row>6</xdr:row>
                    <xdr:rowOff>66675</xdr:rowOff>
                  </from>
                  <to>
                    <xdr:col>62</xdr:col>
                    <xdr:colOff>228600</xdr:colOff>
                    <xdr:row>6</xdr:row>
                    <xdr:rowOff>238125</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82401296-605F-42C9-8EB9-A9DAF5226CE4}">
            <x14:dataBar minLength="0" maxLength="100" gradient="0">
              <x14:cfvo type="num">
                <xm:f>0</xm:f>
              </x14:cfvo>
              <x14:cfvo type="num">
                <xm:f>1</xm:f>
              </x14:cfvo>
              <x14:negativeFillColor rgb="FFFF0000"/>
              <x14:axisColor rgb="FF000000"/>
            </x14:dataBar>
          </x14:cfRule>
          <xm:sqref>D8:D24</xm:sqref>
        </x14:conditionalFormatting>
        <x14:conditionalFormatting xmlns:xm="http://schemas.microsoft.com/office/excel/2006/main">
          <x14:cfRule type="iconSet" priority="18" id="{FC4175E3-9C09-4304-A7BC-30533B8D9A37}">
            <x14:iconSet iconSet="3Stars" showValue="0" custom="1">
              <x14:cfvo type="percent">
                <xm:f>0</xm:f>
              </x14:cfvo>
              <x14:cfvo type="num">
                <xm:f>1</xm:f>
              </x14:cfvo>
              <x14:cfvo type="num">
                <xm:f>2</xm:f>
              </x14:cfvo>
              <x14:cfIcon iconSet="NoIcons" iconId="0"/>
              <x14:cfIcon iconSet="3Flags" iconId="1"/>
              <x14:cfIcon iconSet="3Signs" iconId="0"/>
            </x14:iconSet>
          </x14:cfRule>
          <xm:sqref>H9:BK24</xm:sqref>
        </x14:conditionalFormatting>
        <x14:conditionalFormatting xmlns:xm="http://schemas.microsoft.com/office/excel/2006/main">
          <x14:cfRule type="iconSet" priority="7" id="{5AD0CE0B-B161-4B99-8020-9EC5A1BEF9F3}">
            <x14:iconSet iconSet="3Stars" showValue="0" custom="1">
              <x14:cfvo type="percent">
                <xm:f>0</xm:f>
              </x14:cfvo>
              <x14:cfvo type="num">
                <xm:f>1</xm:f>
              </x14:cfvo>
              <x14:cfvo type="num">
                <xm:f>2</xm:f>
              </x14:cfvo>
              <x14:cfIcon iconSet="NoIcons" iconId="0"/>
              <x14:cfIcon iconSet="3Flags" iconId="1"/>
              <x14:cfIcon iconSet="3Signs" iconId="0"/>
            </x14:iconSet>
          </x14:cfRule>
          <xm:sqref>H25:BK25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xr:uid="{FE544FDE-1692-4015-BDD6-5481210E0D96}">
          <x14:formula1>
            <xm:f>dropdowns!$B$3:$B$11</xm:f>
          </x14:formula1>
          <xm:sqref>C10</xm:sqref>
        </x14:dataValidation>
        <x14:dataValidation type="list" allowBlank="1" showInputMessage="1" showErrorMessage="1" xr:uid="{F125E90B-ACE9-4391-BF5F-B1F439C419B4}">
          <x14:formula1>
            <xm:f>dropdowns!$B$3:$B$11</xm:f>
          </x14:formula1>
          <xm:sqref>C11:C24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AFEF8-6C9E-4F64-8038-60DADB9A9AC6}">
  <dimension ref="B2:H15"/>
  <sheetViews>
    <sheetView showGridLines="0" workbookViewId="0">
      <selection activeCell="L4" sqref="L4"/>
    </sheetView>
  </sheetViews>
  <sheetFormatPr defaultColWidth="8.85546875" defaultRowHeight="15"/>
  <cols>
    <col min="2" max="2" width="10.42578125" bestFit="1" customWidth="1"/>
    <col min="3" max="3" width="14.42578125" customWidth="1"/>
    <col min="7" max="7" width="12.140625" customWidth="1"/>
    <col min="8" max="8" width="12.85546875" customWidth="1"/>
  </cols>
  <sheetData>
    <row r="2" spans="2:8">
      <c r="B2" s="20" t="s">
        <v>71</v>
      </c>
      <c r="F2" s="20" t="s">
        <v>72</v>
      </c>
    </row>
    <row r="3" spans="2:8">
      <c r="B3" t="s">
        <v>73</v>
      </c>
      <c r="C3" t="s">
        <v>71</v>
      </c>
      <c r="F3" t="s">
        <v>74</v>
      </c>
      <c r="G3" t="s">
        <v>75</v>
      </c>
      <c r="H3" t="s">
        <v>76</v>
      </c>
    </row>
    <row r="4" spans="2:8" ht="26.25" thickBot="1">
      <c r="B4" s="21">
        <v>44197</v>
      </c>
      <c r="C4">
        <f>NETWORKDAYS(B4, EOMONTH(B4, 0), BankHolidays[Date])</f>
        <v>20</v>
      </c>
      <c r="F4" s="22">
        <v>44197</v>
      </c>
      <c r="G4" s="23" t="s">
        <v>77</v>
      </c>
      <c r="H4" s="24" t="s">
        <v>78</v>
      </c>
    </row>
    <row r="5" spans="2:8" ht="15.75" thickBot="1">
      <c r="B5" s="21">
        <v>44228</v>
      </c>
      <c r="C5">
        <f>NETWORKDAYS(B5, EOMONTH(B5, 0), BankHolidays[Date])</f>
        <v>20</v>
      </c>
      <c r="F5" s="22">
        <v>44288</v>
      </c>
      <c r="G5" s="23" t="s">
        <v>77</v>
      </c>
      <c r="H5" s="24" t="s">
        <v>79</v>
      </c>
    </row>
    <row r="6" spans="2:8" ht="26.25" thickBot="1">
      <c r="B6" s="21">
        <v>44256</v>
      </c>
      <c r="C6">
        <f>NETWORKDAYS(B6, EOMONTH(B6, 0), BankHolidays[Date])</f>
        <v>23</v>
      </c>
      <c r="F6" s="22">
        <v>44291</v>
      </c>
      <c r="G6" s="23" t="s">
        <v>80</v>
      </c>
      <c r="H6" s="24" t="s">
        <v>81</v>
      </c>
    </row>
    <row r="7" spans="2:8" ht="26.25" thickBot="1">
      <c r="B7" s="21">
        <v>44287</v>
      </c>
      <c r="C7">
        <f>NETWORKDAYS(B7, EOMONTH(B7, 0), BankHolidays[Date])</f>
        <v>20</v>
      </c>
      <c r="F7" s="22">
        <v>44319</v>
      </c>
      <c r="G7" s="23" t="s">
        <v>80</v>
      </c>
      <c r="H7" s="24" t="s">
        <v>82</v>
      </c>
    </row>
    <row r="8" spans="2:8" ht="26.25" thickBot="1">
      <c r="B8" s="21">
        <v>44317</v>
      </c>
      <c r="C8">
        <f>NETWORKDAYS(B8, EOMONTH(B8, 0), BankHolidays[Date])</f>
        <v>19</v>
      </c>
      <c r="F8" s="22">
        <v>44347</v>
      </c>
      <c r="G8" s="23" t="s">
        <v>80</v>
      </c>
      <c r="H8" s="24" t="s">
        <v>83</v>
      </c>
    </row>
    <row r="9" spans="2:8" ht="26.25" thickBot="1">
      <c r="B9" s="21">
        <v>44348</v>
      </c>
      <c r="C9">
        <f>NETWORKDAYS(B9, EOMONTH(B9, 0), BankHolidays[Date])</f>
        <v>22</v>
      </c>
      <c r="F9" s="22">
        <v>44438</v>
      </c>
      <c r="G9" s="23" t="s">
        <v>80</v>
      </c>
      <c r="H9" s="24" t="s">
        <v>84</v>
      </c>
    </row>
    <row r="10" spans="2:8" ht="51.75" thickBot="1">
      <c r="B10" s="21">
        <v>44378</v>
      </c>
      <c r="C10">
        <f>NETWORKDAYS(B10, EOMONTH(B10, 0), BankHolidays[Date])</f>
        <v>22</v>
      </c>
      <c r="F10" s="22">
        <v>44557</v>
      </c>
      <c r="G10" s="23" t="s">
        <v>80</v>
      </c>
      <c r="H10" s="24" t="s">
        <v>85</v>
      </c>
    </row>
    <row r="11" spans="2:8" ht="45.6" customHeight="1">
      <c r="B11" s="21">
        <v>44409</v>
      </c>
      <c r="C11">
        <f>NETWORKDAYS(B11, EOMONTH(B11, 0), BankHolidays[Date])</f>
        <v>21</v>
      </c>
      <c r="F11" s="25">
        <v>44558</v>
      </c>
      <c r="G11" s="26" t="s">
        <v>86</v>
      </c>
      <c r="H11" s="27" t="s">
        <v>87</v>
      </c>
    </row>
    <row r="12" spans="2:8">
      <c r="B12" s="21">
        <v>44440</v>
      </c>
      <c r="C12">
        <f>NETWORKDAYS(B12, EOMONTH(B12, 0), BankHolidays[Date])</f>
        <v>22</v>
      </c>
    </row>
    <row r="13" spans="2:8">
      <c r="B13" s="21">
        <v>44470</v>
      </c>
      <c r="C13">
        <f>NETWORKDAYS(B13, EOMONTH(B13, 0), BankHolidays[Date])</f>
        <v>21</v>
      </c>
    </row>
    <row r="14" spans="2:8">
      <c r="B14" s="21">
        <v>44501</v>
      </c>
      <c r="C14">
        <f>NETWORKDAYS(B14, EOMONTH(B14, 0), BankHolidays[Date])</f>
        <v>22</v>
      </c>
    </row>
    <row r="15" spans="2:8">
      <c r="B15" s="21">
        <v>44531</v>
      </c>
      <c r="C15">
        <f>NETWORKDAYS(B15, EOMONTH(B15, 0), BankHolidays[Date])</f>
        <v>21</v>
      </c>
    </row>
  </sheetData>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23F3-D93E-4B5B-AAC0-8425D83E4F11}">
  <dimension ref="B2:B8"/>
  <sheetViews>
    <sheetView workbookViewId="0">
      <selection activeCell="B12" sqref="B12"/>
    </sheetView>
  </sheetViews>
  <sheetFormatPr defaultColWidth="8.85546875" defaultRowHeight="15"/>
  <cols>
    <col min="2" max="2" width="10.28515625" customWidth="1"/>
  </cols>
  <sheetData>
    <row r="2" spans="2:2">
      <c r="B2" s="20" t="s">
        <v>61</v>
      </c>
    </row>
    <row r="3" spans="2:2">
      <c r="B3" t="s">
        <v>88</v>
      </c>
    </row>
    <row r="4" spans="2:2">
      <c r="B4" t="s">
        <v>51</v>
      </c>
    </row>
    <row r="5" spans="2:2">
      <c r="B5" t="s">
        <v>89</v>
      </c>
    </row>
    <row r="6" spans="2:2">
      <c r="B6" t="s">
        <v>90</v>
      </c>
    </row>
    <row r="7" spans="2:2">
      <c r="B7" t="s">
        <v>91</v>
      </c>
    </row>
    <row r="8" spans="2:2">
      <c r="B8" t="s">
        <v>39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5850BF77B2034BB08AD14D49EA4639" ma:contentTypeVersion="18" ma:contentTypeDescription="Create a new document." ma:contentTypeScope="" ma:versionID="636c435cd3ad78de99cc4c0722466922">
  <xsd:schema xmlns:xsd="http://www.w3.org/2001/XMLSchema" xmlns:xs="http://www.w3.org/2001/XMLSchema" xmlns:p="http://schemas.microsoft.com/office/2006/metadata/properties" xmlns:ns2="8f68aec1-7300-4e14-99c1-457a5acdde53" xmlns:ns3="538a183d-c5cf-4077-a373-e009fb08c42a" targetNamespace="http://schemas.microsoft.com/office/2006/metadata/properties" ma:root="true" ma:fieldsID="0c84a877a8f2b7ace25e8e267e7fada8" ns2:_="" ns3:_="">
    <xsd:import namespace="8f68aec1-7300-4e14-99c1-457a5acdde53"/>
    <xsd:import namespace="538a183d-c5cf-4077-a373-e009fb08c4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68aec1-7300-4e14-99c1-457a5acdde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5886b31-cd60-4070-9a22-25d28de8ac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8a183d-c5cf-4077-a373-e009fb08c42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66c410c-dc90-4e9c-a8b1-76c5a08250b5}" ma:internalName="TaxCatchAll" ma:showField="CatchAllData" ma:web="538a183d-c5cf-4077-a373-e009fb08c4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38a183d-c5cf-4077-a373-e009fb08c42a">
      <UserInfo>
        <DisplayName>Katie Trace</DisplayName>
        <AccountId>36</AccountId>
        <AccountType/>
      </UserInfo>
      <UserInfo>
        <DisplayName>Tayo Morris</DisplayName>
        <AccountId>165</AccountId>
        <AccountType/>
      </UserInfo>
    </SharedWithUsers>
    <TaxCatchAll xmlns="538a183d-c5cf-4077-a373-e009fb08c42a" xsi:nil="true"/>
    <lcf76f155ced4ddcb4097134ff3c332f xmlns="8f68aec1-7300-4e14-99c1-457a5acdde5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DC2B12-427F-4BB3-A92F-58A80354255C}">
  <ds:schemaRefs>
    <ds:schemaRef ds:uri="http://schemas.microsoft.com/sharepoint/v3/contenttype/forms"/>
  </ds:schemaRefs>
</ds:datastoreItem>
</file>

<file path=customXml/itemProps2.xml><?xml version="1.0" encoding="utf-8"?>
<ds:datastoreItem xmlns:ds="http://schemas.openxmlformats.org/officeDocument/2006/customXml" ds:itemID="{D63AE337-838A-41BA-9D07-85A823BD6618}"/>
</file>

<file path=customXml/itemProps3.xml><?xml version="1.0" encoding="utf-8"?>
<ds:datastoreItem xmlns:ds="http://schemas.openxmlformats.org/officeDocument/2006/customXml" ds:itemID="{7894717B-E7EB-44AB-9479-951F1F07D42D}">
  <ds:schemaRefs>
    <ds:schemaRef ds:uri="http://www.w3.org/XML/1998/namespace"/>
    <ds:schemaRef ds:uri="http://schemas.microsoft.com/office/infopath/2007/PartnerControls"/>
    <ds:schemaRef ds:uri="http://purl.org/dc/elements/1.1/"/>
    <ds:schemaRef ds:uri="7609e3da-4f3f-444c-b740-03b9b9e083f8"/>
    <ds:schemaRef ds:uri="8d3c982a-3a31-4ec2-8eeb-2d263c951421"/>
    <ds:schemaRef ds:uri="3e1de881-0eff-473b-b963-5ac03c8a36cc"/>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Buvidal Project Plan </vt:lpstr>
      <vt:lpstr>Lessons learned from HMP Holme </vt:lpstr>
      <vt:lpstr>Spectrum CIC evaluation</vt:lpstr>
      <vt:lpstr>Buvidal Project Plan - GANTT</vt:lpstr>
      <vt:lpstr>Feedback Sheet</vt:lpstr>
      <vt:lpstr>Project worksheet (blank)</vt:lpstr>
      <vt:lpstr>workdays</vt:lpstr>
      <vt:lpstr>dropdowns</vt:lpstr>
      <vt:lpstr>'Buvidal Project Plan - GANTT'!Print_Titles</vt:lpstr>
      <vt:lpstr>'Project worksheet (blank)'!Print_Titles</vt:lpstr>
      <vt:lpstr>'Buvidal Project Plan - GANTT'!Project_Start</vt:lpstr>
      <vt:lpstr>'Project worksheet (blank)'!Project_Start</vt:lpstr>
      <vt:lpstr>'Buvidal Project Plan - GANTT'!Scrolling_Increment</vt:lpstr>
      <vt:lpstr>'Project worksheet (blank)'!Scrolling_Increment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2018-08-16T07:54:05Z</dcterms:created>
  <dcterms:modified xsi:type="dcterms:W3CDTF">2025-02-24T12:52:17Z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0x010100355850BF77B2034BB08AD14D49EA4639</vt:lpwstr>
  </property>
  <property fmtid="{D5CDD505-2E9C-101B-9397-08002B2CF9AE}" pid="3" name="MediaServiceImageTags">
    <vt:lpwstr/>
  </property>
  <property fmtid="{D5CDD505-2E9C-101B-9397-08002B2CF9AE}" pid="4" name="_AdHocReviewCycleID">
    <vt:i4>421679658</vt:i4>
  </property>
  <property fmtid="{D5CDD505-2E9C-101B-9397-08002B2CF9AE}" pid="5" name="_NewReviewCycle">
    <vt:lpwstr/>
  </property>
  <property fmtid="{D5CDD505-2E9C-101B-9397-08002B2CF9AE}" pid="6" name="_ReviewingToolsShownOnce">
    <vt:lpwstr/>
  </property>
</Properties>
</file>